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2_Immunization and Prescription Drug Use\Sharing Files 4\"/>
    </mc:Choice>
  </mc:AlternateContent>
  <xr:revisionPtr revIDLastSave="0" documentId="13_ncr:1_{CC823895-B71C-4199-B848-2484C92B86A1}"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3" l="1"/>
  <c r="H10" i="3"/>
  <c r="H9" i="3"/>
  <c r="H8" i="3"/>
  <c r="H7" i="3"/>
  <c r="H6" i="3"/>
  <c r="G11" i="3"/>
  <c r="G10" i="3"/>
  <c r="G9" i="3"/>
  <c r="G8" i="3"/>
  <c r="G7" i="3"/>
  <c r="G6" i="3"/>
  <c r="F11" i="3"/>
  <c r="F10" i="3"/>
  <c r="F9" i="3"/>
  <c r="F8" i="3"/>
  <c r="F7" i="3"/>
  <c r="F6" i="3"/>
  <c r="F20" i="3"/>
  <c r="F21" i="3"/>
  <c r="F22" i="3"/>
  <c r="F23" i="3"/>
  <c r="F24" i="3"/>
  <c r="F25" i="3"/>
  <c r="F26" i="3"/>
  <c r="F27" i="3"/>
  <c r="F28" i="3"/>
  <c r="F29"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H25" i="3" l="1"/>
  <c r="H26" i="3"/>
  <c r="H27" i="3"/>
  <c r="H28" i="3"/>
  <c r="H29" i="3"/>
  <c r="H20" i="3"/>
  <c r="H21" i="3"/>
  <c r="H22" i="3"/>
  <c r="H23" i="3"/>
  <c r="H24" i="3"/>
  <c r="G25" i="3"/>
  <c r="G26" i="3"/>
  <c r="G27" i="3"/>
  <c r="G28" i="3"/>
  <c r="G29" i="3"/>
  <c r="G20" i="3"/>
  <c r="G21" i="3"/>
  <c r="G22" i="3"/>
  <c r="G23" i="3"/>
  <c r="G24" i="3"/>
  <c r="B3" i="3"/>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981DC12-1AB4-463C-AB90-9C38A73A4607}"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FDABABDF-86EE-4250-825D-AE38558F59EF}"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6B62AEE-33A3-4294-9FD0-CB32DCF7C31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A9252226-78AF-4C9A-B789-98419C3EFD76}"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CED92528-2D20-4506-A85B-77D44BE4828B}"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FAE88F04-284F-492D-8BE2-AD6D7F08010C}"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<sst xmlns="http://schemas.openxmlformats.org/spreadsheetml/2006/main" count="2020" uniqueCount="470">
  <si>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</si>
  <si>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</si>
  <si>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</si>
  <si>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</si>
  <si>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</si>
  <si>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</si>
  <si>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</si>
  <si>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</si>
  <si>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</si>
  <si>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</si>
  <si>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</si>
  <si>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</si>
  <si>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</si>
  <si>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</si>
  <si>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</si>
  <si>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</si>
  <si>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</si>
  <si>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</si>
  <si>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</si>
  <si>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</si>
  <si>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</si>
  <si>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</si>
  <si>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</si>
  <si>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</si>
  <si>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</si>
  <si>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</si>
  <si>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</si>
  <si>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</si>
  <si>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</si>
  <si>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</si>
  <si>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</si>
  <si>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</si>
  <si>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</si>
  <si>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</si>
  <si>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</si>
  <si>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</si>
  <si>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</si>
  <si>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</si>
  <si>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</si>
  <si>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</si>
  <si>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</si>
  <si>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</si>
  <si>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</si>
  <si>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</si>
  <si>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</si>
  <si>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</si>
  <si>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</si>
  <si>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</si>
  <si>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</si>
  <si>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</si>
  <si>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</si>
  <si>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</si>
  <si>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</si>
  <si>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</si>
  <si>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</si>
  <si>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</si>
  <si>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</si>
  <si>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</si>
  <si>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</si>
  <si>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</si>
  <si>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</si>
  <si>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</si>
  <si>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</si>
  <si>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</si>
  <si>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</si>
  <si>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</si>
  <si>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</si>
  <si>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</si>
  <si>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</si>
  <si>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</si>
  <si>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</si>
  <si>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</si>
  <si>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</si>
  <si>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</si>
  <si>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</si>
  <si>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</si>
  <si>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</si>
  <si>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</si>
  <si>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</si>
  <si>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</si>
  <si>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</si>
  <si>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</si>
  <si>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</si>
  <si>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</si>
  <si>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</si>
  <si>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</si>
  <si>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</si>
  <si>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</si>
  <si>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</si>
  <si>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</si>
  <si>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</si>
  <si>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</si>
  <si>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</si>
  <si>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</si>
  <si>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</si>
  <si>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</si>
  <si>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</si>
  <si>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</si>
  <si>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</si>
  <si>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</si>
  <si>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</si>
  <si>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</si>
  <si>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</si>
  <si>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</si>
  <si>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</si>
  <si>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</si>
  <si>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</si>
  <si>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</si>
  <si>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</si>
  <si>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</si>
  <si>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</si>
  <si>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</si>
  <si>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</si>
  <si>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</si>
  <si>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</si>
  <si>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</si>
  <si>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</si>
  <si>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</si>
  <si>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</si>
  <si>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</si>
  <si>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</si>
  <si>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</si>
  <si>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</si>
  <si>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</si>
  <si>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</si>
  <si>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</si>
  <si>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</si>
  <si>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</si>
  <si>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</si>
  <si>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</si>
  <si>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</si>
  <si>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</si>
  <si>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</si>
  <si>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</si>
  <si>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</si>
  <si>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</si>
  <si>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</si>
  <si>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</si>
  <si>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</si>
  <si>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</si>
  <si>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</si>
  <si>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</si>
  <si>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</si>
  <si>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</si>
  <si>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</si>
  <si>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</si>
  <si>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</si>
  <si>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</si>
  <si>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</si>
  <si>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</si>
  <si>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</si>
  <si>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</si>
  <si>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</si>
  <si>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</si>
  <si>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</si>
  <si>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</si>
  <si>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</si>
  <si>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</si>
  <si>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</si>
  <si>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</si>
  <si>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</si>
  <si>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</si>
  <si>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</si>
  <si>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</si>
  <si>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</si>
  <si>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</si>
  <si>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</si>
  <si>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</si>
  <si>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</si>
  <si>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</si>
  <si>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</si>
  <si>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</si>
  <si>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</si>
  <si>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</si>
  <si>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</si>
  <si>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</si>
  <si>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</si>
  <si>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</si>
  <si>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</si>
  <si>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</si>
  <si>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</si>
  <si>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</si>
  <si>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</si>
  <si>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</si>
  <si>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</si>
  <si>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</si>
  <si>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</si>
  <si>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</si>
  <si>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</si>
  <si>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</si>
  <si>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</si>
  <si>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</si>
  <si>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</si>
  <si>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</si>
  <si>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</si>
  <si>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</si>
  <si>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</si>
  <si>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</si>
  <si>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</si>
  <si>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</si>
  <si>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</si>
  <si>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</si>
  <si>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</si>
  <si>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</si>
  <si>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</si>
  <si>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</si>
  <si>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</si>
  <si>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</si>
  <si>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</si>
  <si>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</si>
  <si>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</si>
  <si>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</si>
  <si>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</si>
  <si>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</si>
  <si>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</si>
  <si>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</si>
  <si>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</si>
  <si>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</si>
  <si>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</si>
  <si>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</si>
  <si>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</si>
  <si>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</si>
  <si>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</si>
  <si>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</si>
  <si>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</si>
  <si>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</si>
  <si>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</si>
  <si>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</si>
  <si>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</si>
  <si>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</si>
  <si>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b</t>
  </si>
  <si>
    <t>(1,2,3)</t>
  </si>
  <si>
    <t>(2,3)</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</si>
  <si>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</si>
  <si>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</si>
  <si>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</si>
  <si>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</si>
  <si>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</si>
  <si>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</si>
  <si>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</si>
  <si>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</si>
  <si>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</si>
  <si>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</si>
  <si>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</si>
  <si>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</si>
  <si>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</si>
  <si>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</si>
  <si>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</si>
  <si>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</si>
  <si>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</si>
  <si>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</si>
  <si>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</si>
  <si>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</si>
  <si>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</si>
  <si>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</si>
  <si>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</si>
  <si>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</si>
  <si>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</si>
  <si>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</si>
  <si>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</si>
  <si>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</si>
  <si>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</si>
  <si>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</si>
  <si>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</si>
  <si>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</si>
  <si>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</si>
  <si>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</si>
  <si>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</si>
  <si>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</si>
  <si>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</si>
  <si>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</si>
  <si>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</si>
  <si>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</si>
  <si>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</si>
  <si>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</si>
  <si>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</si>
  <si>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</si>
  <si>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</si>
  <si>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</si>
  <si>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</si>
  <si>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</si>
  <si>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</si>
  <si>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</si>
  <si>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</si>
  <si>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</si>
  <si>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</si>
  <si>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</si>
  <si>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</si>
  <si>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</si>
  <si>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</si>
  <si>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</si>
  <si>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</si>
  <si>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</si>
  <si>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</si>
  <si>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</si>
  <si>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</si>
  <si>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</si>
  <si>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</si>
  <si>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</si>
  <si>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</si>
  <si>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</si>
  <si>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</si>
  <si>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</si>
  <si>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</si>
  <si>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</si>
  <si>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</si>
  <si>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</si>
  <si>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</si>
  <si>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</si>
  <si>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</si>
  <si>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</si>
  <si>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</si>
  <si>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</si>
  <si>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</si>
  <si>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</si>
  <si>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</si>
  <si>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</si>
  <si>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</si>
  <si>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</si>
  <si>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</si>
  <si>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</si>
  <si>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</si>
  <si>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</si>
  <si>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</si>
  <si>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</si>
  <si>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</si>
  <si>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</si>
  <si>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</si>
  <si>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</si>
  <si>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</si>
  <si>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</si>
  <si>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</si>
  <si>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</si>
  <si>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</si>
  <si>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</si>
  <si>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</si>
  <si>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</si>
  <si>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</si>
  <si>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</si>
  <si>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</si>
  <si>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</si>
  <si>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</si>
  <si>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</si>
  <si>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</si>
  <si>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</si>
  <si>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</si>
  <si>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</si>
  <si>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</si>
  <si>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</si>
  <si>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</si>
  <si>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</si>
  <si>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</si>
  <si>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</si>
  <si>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</si>
  <si>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</si>
  <si>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</si>
  <si>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</si>
  <si>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</si>
  <si>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</si>
  <si>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</si>
  <si>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</si>
  <si>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</si>
  <si>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</si>
  <si>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</si>
  <si>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</si>
  <si>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</si>
  <si>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</si>
  <si>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</si>
  <si>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</si>
  <si>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</si>
  <si>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</si>
  <si>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</si>
  <si>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</si>
  <si>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</si>
  <si>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</si>
  <si>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</si>
  <si>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</si>
  <si>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</si>
  <si>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</si>
  <si>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</si>
  <si>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</si>
  <si>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</si>
  <si>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</si>
  <si>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</si>
  <si>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</si>
  <si>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</si>
  <si>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</si>
  <si>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</si>
  <si>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</si>
  <si>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</si>
  <si>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</si>
  <si>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</si>
  <si>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</si>
  <si>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</si>
  <si>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</si>
  <si>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</si>
  <si>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</si>
  <si>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</si>
  <si>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</si>
  <si>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</si>
  <si>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</si>
  <si>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</si>
  <si>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</si>
  <si>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</si>
  <si>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</si>
  <si>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</si>
  <si>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</si>
  <si>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</si>
  <si>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</si>
  <si>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</si>
  <si>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</si>
  <si>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</si>
  <si>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</si>
  <si>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</si>
  <si>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</si>
  <si>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</si>
  <si>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</si>
  <si>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</si>
  <si>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</si>
  <si>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</si>
  <si>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</si>
  <si>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</si>
  <si>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</si>
  <si>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</si>
  <si>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</si>
  <si>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(3,b)</t>
  </si>
  <si>
    <t>(2,3,b)</t>
  </si>
  <si>
    <t>(1,3)</t>
  </si>
  <si>
    <t>Crude and Age &amp; Sex Adjusted Number of Different Drugs per User by Regions, 2012/13, 2017/18 &amp; 2022/23(ref), proportion with 1+ Rx in FY</t>
  </si>
  <si>
    <t>(1,2)</t>
  </si>
  <si>
    <t>a</t>
  </si>
  <si>
    <t>(1,2,3,a,b)</t>
  </si>
  <si>
    <t>(1,2,3,a)</t>
  </si>
  <si>
    <t>(1,a)</t>
  </si>
  <si>
    <t>(a)</t>
  </si>
  <si>
    <t>(a,b)</t>
  </si>
  <si>
    <t>Crude and Age &amp; Sex Adjusted Number of Different Drugs per User by Income Quintile, 2012/13, 2017/18 &amp; 2022/23(ref), proportion with 1+ Rx in FY</t>
  </si>
  <si>
    <t>u</t>
  </si>
  <si>
    <t xml:space="preserve">Total count of different drug types dispensed and number of different drug types dispensed per resident among residents with at least one prescription drug dispensed (all ages) </t>
  </si>
  <si>
    <t>Age- and sex-adjusted average number of different drugs used per resident with at least one prescription dispensed</t>
  </si>
  <si>
    <t>Adjusted 
Number per Resident (2012/13)</t>
  </si>
  <si>
    <t>Adjusted 
Number per Resident (2017/18)</t>
  </si>
  <si>
    <t>Adjusted 
Number per Resident (2022/23)</t>
  </si>
  <si>
    <t xml:space="preserve">date:  November 27, 2024 </t>
  </si>
  <si>
    <t>Community Area</t>
  </si>
  <si>
    <t>Neighborhood Cluster</t>
  </si>
  <si>
    <t>District</t>
  </si>
  <si>
    <t>Health Region</t>
  </si>
  <si>
    <t>Total Count 
(2012/13)</t>
  </si>
  <si>
    <t>Crude Number per Resident 
(2012/13)</t>
  </si>
  <si>
    <t>Adjusted Number per Resident 
(2012/13)</t>
  </si>
  <si>
    <t>Total Count 
(2017/18)</t>
  </si>
  <si>
    <t>Adjusted Number per Resident 
(2017/18)</t>
  </si>
  <si>
    <t>Total Count 
(2022/23)</t>
  </si>
  <si>
    <t>Adjusted Number per Resident 
(2022/23)</t>
  </si>
  <si>
    <t>Crude Number per Resident 
(2012/13)2</t>
  </si>
  <si>
    <t>Crude Number per Resident 
(2012/13)3</t>
  </si>
  <si>
    <t>If you require this document in a different accessible format, please contact us: by phone at 204-789-3819 or by email at info@cpe.umanitoba.ca.</t>
  </si>
  <si>
    <t>End of worksheet</t>
  </si>
  <si>
    <t xml:space="preserve">End of worksheet </t>
  </si>
  <si>
    <t>bold = statistically significant</t>
  </si>
  <si>
    <t xml:space="preserve">Statistical Tests for Adjusted Number of Different Drug Types Dispensed per User by Income Quintile, 2012/13, 2017/18 and 2022/23
</t>
  </si>
  <si>
    <t xml:space="preserve">Number of Different Drug Types Dispensed Counts, Crude Number per Resident, and Adjusted Number per User by Health Region, 2012/13, 2017/18 and 2022/23
</t>
  </si>
  <si>
    <t xml:space="preserve">Number of Different Drug Types Dispensed Counts, Crude Number per Resident, and Adjusted Number per User by Winnipeg Community Area, 2012/13, 2017/18 and 2022/23
</t>
  </si>
  <si>
    <t xml:space="preserve">Number of Different Drug Types Dispensed Counts, Crude Number per Resident, and Adjusted Number per User by Winnipeg Neighbourhood Cluster, 2012/13, 2017/18 and 2022/23
</t>
  </si>
  <si>
    <t xml:space="preserve">Number of Different Drug Types Dispensed Counts, Crude Number per Resident, and Adjusted Number per User by District in Southern Health-Santé Sud, 2012/13, 2017/18 and 2022/23
</t>
  </si>
  <si>
    <t xml:space="preserve">Number of Different Drug Types Dispensed Counts, Crude Number per Resident, and Adjusted Number per User by District in Interlake-Eastern RHA, 2012/13, 2017/18 and 2022/23
</t>
  </si>
  <si>
    <t xml:space="preserve">Number of Different Drug Types Dispensed Counts, Crude Number per Resident, and Adjusted Number per User by District in Prairie Mountain, 2012/13, 2017/18 and 2022/23
</t>
  </si>
  <si>
    <t xml:space="preserve">Number of Different Drug Types Dispensed Counts, Crude Number per Resident, and Adjusted Number per User by District in Northern Health Region, 2012/13, 2017/18 and 2022/23
</t>
  </si>
  <si>
    <t xml:space="preserve">Adjusted Number of Different Drug Types Dispensed per User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</si>
</sst>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4">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2" fontId="44" fillId="35" borderId="26" xfId="108" quotePrefix="1" applyNumberFormat="1" applyFont="1" applyFill="1" applyBorder="1" applyAlignment="1">
      <alignment horizontal="right" vertical="center" indent="3"/>
    </xf>
    <xf numFmtId="2" fontId="40" fillId="0" borderId="11" xfId="108" applyNumberFormat="1" applyFont="1" applyFill="1" applyBorder="1" applyAlignment="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1"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1" fillId="0" borderId="0" xfId="0" applyFont="1" applyAlignment="1">
      <alignment horizontal="center"/>
    </xf>
    <xf numFmtId="1" fontId="1" fillId="0" borderId="0" xfId="0" applyNumberFormat="1" applyFont="1" applyAlignment="1">
      <alignment horizontal="left"/>
    </xf>
    <xf numFmtId="0" fontId="44" fillId="35" borderId="17" xfId="106" applyBorder="1" applyAlignment="1">
      <alignment horizontal="left" vertical="center" wrapText="1"/>
    </xf>
    <xf numFmtId="0" fontId="44" fillId="35" borderId="19"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0" fontId="40" fillId="0" borderId="0" xfId="43" applyFont="1"/>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167"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167"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167"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167"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167"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300813827055823"/>
          <c:w val="0.57489565783472929"/>
          <c:h val="0.69797552901622928"/>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(1,2,3,b)</c:v>
                  </c:pt>
                  <c:pt idx="2">
                    <c:v>Prairie Mountain Health (1,2,3)</c:v>
                  </c:pt>
                  <c:pt idx="3">
                    <c:v>Interlake-Eastern RHA (1)</c:v>
                  </c:pt>
                  <c:pt idx="4">
                    <c:v>Winnipeg RHA  </c:v>
                  </c:pt>
                  <c:pt idx="5">
                    <c:v>Southern Health-Santé Sud (1,2,3)</c:v>
                  </c:pt>
                </c:lvl>
                <c:lvl>
                  <c:pt idx="0">
                    <c:v>   </c:v>
                  </c:pt>
                </c:lvl>
              </c:multiLvlStrCache>
            </c:multiLvlStrRef>
          </c:cat>
          <c:val>
            <c:numRef>
              <c:f>'Graph Data'!$H$6:$H$11</c:f>
              <c:numCache>
                <c:formatCode>0.00</c:formatCode>
                <c:ptCount val="6"/>
                <c:pt idx="0">
                  <c:v>4.2263848873000001</c:v>
                </c:pt>
                <c:pt idx="1">
                  <c:v>4.9088983132999999</c:v>
                </c:pt>
                <c:pt idx="2">
                  <c:v>4.6097224850999998</c:v>
                </c:pt>
                <c:pt idx="3">
                  <c:v>4.3190950177999996</c:v>
                </c:pt>
                <c:pt idx="4">
                  <c:v>4.1732998412000004</c:v>
                </c:pt>
                <c:pt idx="5">
                  <c:v>3.8756011387</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(1,2,3,b)</c:v>
                  </c:pt>
                  <c:pt idx="2">
                    <c:v>Prairie Mountain Health (1,2,3)</c:v>
                  </c:pt>
                  <c:pt idx="3">
                    <c:v>Interlake-Eastern RHA (1)</c:v>
                  </c:pt>
                  <c:pt idx="4">
                    <c:v>Winnipeg RHA  </c:v>
                  </c:pt>
                  <c:pt idx="5">
                    <c:v>Southern Health-Santé Sud (1,2,3)</c:v>
                  </c:pt>
                </c:lvl>
                <c:lvl>
                  <c:pt idx="0">
                    <c:v>   </c:v>
                  </c:pt>
                </c:lvl>
              </c:multiLvlStrCache>
            </c:multiLvlStrRef>
          </c:cat>
          <c:val>
            <c:numRef>
              <c:f>'Graph Data'!$G$6:$G$11</c:f>
              <c:numCache>
                <c:formatCode>0.00</c:formatCode>
                <c:ptCount val="6"/>
                <c:pt idx="0">
                  <c:v>4.1978117270000004</c:v>
                </c:pt>
                <c:pt idx="1">
                  <c:v>4.7691101036000001</c:v>
                </c:pt>
                <c:pt idx="2">
                  <c:v>4.6189051146000004</c:v>
                </c:pt>
                <c:pt idx="3">
                  <c:v>4.2981925745999998</c:v>
                </c:pt>
                <c:pt idx="4">
                  <c:v>4.1250983775999996</c:v>
                </c:pt>
                <c:pt idx="5">
                  <c:v>3.9058363514000001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(1,2,3,b)</c:v>
                  </c:pt>
                  <c:pt idx="2">
                    <c:v>Prairie Mountain Health (1,2,3)</c:v>
                  </c:pt>
                  <c:pt idx="3">
                    <c:v>Interlake-Eastern RHA (1)</c:v>
                  </c:pt>
                  <c:pt idx="4">
                    <c:v>Winnipeg RHA  </c:v>
                  </c:pt>
                  <c:pt idx="5">
                    <c:v>Southern Health-Santé Sud (1,2,3)</c:v>
                  </c:pt>
                </c:lvl>
                <c:lvl>
                  <c:pt idx="0">
                    <c:v>   </c:v>
                  </c:pt>
                </c:lvl>
              </c:multiLvlStrCache>
            </c:multiLvlStrRef>
          </c:cat>
          <c:val>
            <c:numRef>
              <c:f>'Graph Data'!$F$6:$F$11</c:f>
              <c:numCache>
                <c:formatCode>0.00</c:formatCode>
                <c:ptCount val="6"/>
                <c:pt idx="0">
                  <c:v>4.1566727738999996</c:v>
                </c:pt>
                <c:pt idx="1">
                  <c:v>4.6866172026999999</c:v>
                </c:pt>
                <c:pt idx="2">
                  <c:v>4.5844101621000002</c:v>
                </c:pt>
                <c:pt idx="3">
                  <c:v>4.2988920692999999</c:v>
                </c:pt>
                <c:pt idx="4">
                  <c:v>4.0558689358000004</c:v>
                </c:pt>
                <c:pt idx="5">
                  <c:v>3.8919731533999999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8"/>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3688012667134049"/>
          <c:y val="0.13537347840055605"/>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7.7553089954664742E-2"/>
          <c:y val="0.20798884514435698"/>
          <c:w val="0.89404692385939799"/>
          <c:h val="0.47628121622664815"/>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4.6530486114</c:v>
                </c:pt>
                <c:pt idx="1">
                  <c:v>4.3089827795</c:v>
                </c:pt>
                <c:pt idx="2">
                  <c:v>4.1278574390999996</c:v>
                </c:pt>
                <c:pt idx="3">
                  <c:v>4.1812345287000001</c:v>
                </c:pt>
                <c:pt idx="4">
                  <c:v>4.0027881945999999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4.7197028540000003</c:v>
                </c:pt>
                <c:pt idx="1">
                  <c:v>4.3620539575999997</c:v>
                </c:pt>
                <c:pt idx="2">
                  <c:v>4.2078123169000001</c:v>
                </c:pt>
                <c:pt idx="3">
                  <c:v>4.0371775029999997</c:v>
                </c:pt>
                <c:pt idx="4">
                  <c:v>3.9565315468</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4.4427623758000001</c:v>
                </c:pt>
                <c:pt idx="1">
                  <c:v>4.4535444179999999</c:v>
                </c:pt>
                <c:pt idx="2">
                  <c:v>4.2468513952000002</c:v>
                </c:pt>
                <c:pt idx="3">
                  <c:v>4.1188057261999997</c:v>
                </c:pt>
                <c:pt idx="4">
                  <c:v>4.0996895576999997</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6"/>
          <c:min val="2"/>
        </c:scaling>
        <c:delete val="0"/>
        <c:axPos val="l"/>
        <c:numFmt formatCode="#,##0" sourceLinked="0"/>
        <c:majorTickMark val="out"/>
        <c:minorTickMark val="none"/>
        <c:tickLblPos val="nextTo"/>
        <c:spPr>
          <a:ln>
            <a:solidFill>
              <a:schemeClr val="tx1"/>
            </a:solidFill>
          </a:ln>
        </c:spPr>
        <c:crossAx val="27073536"/>
        <c:crosses val="autoZero"/>
        <c:crossBetween val="between"/>
        <c:majorUnit val="1"/>
      </c:valAx>
      <c:spPr>
        <a:ln>
          <a:solidFill>
            <a:schemeClr val="tx1"/>
          </a:solidFill>
        </a:ln>
      </c:spPr>
    </c:plotArea>
    <c:legend>
      <c:legendPos val="r"/>
      <c:layout>
        <c:manualLayout>
          <c:xMode val="edge"/>
          <c:yMode val="edge"/>
          <c:x val="9.147672330432384E-2"/>
          <c:y val="0.4993836363285471"/>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7.5565905637393418E-2"/>
          <c:y val="0.19881648525551951"/>
          <c:w val="0.89404692385939799"/>
          <c:h val="0.48241976416550869"/>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4.6234466963000003</c:v>
                </c:pt>
                <c:pt idx="1">
                  <c:v>4.1730802527000002</c:v>
                </c:pt>
                <c:pt idx="2">
                  <c:v>4.0498751671999997</c:v>
                </c:pt>
                <c:pt idx="3">
                  <c:v>3.9049937018</c:v>
                </c:pt>
                <c:pt idx="4">
                  <c:v>3.7984866534999999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4.6482721098999997</c:v>
                </c:pt>
                <c:pt idx="1">
                  <c:v>4.2844402793</c:v>
                </c:pt>
                <c:pt idx="2">
                  <c:v>4.1359424259999997</c:v>
                </c:pt>
                <c:pt idx="3">
                  <c:v>4.0323179223999999</c:v>
                </c:pt>
                <c:pt idx="4">
                  <c:v>3.8516171570000002</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4.6066451518999996</c:v>
                </c:pt>
                <c:pt idx="1">
                  <c:v>4.3430277666999997</c:v>
                </c:pt>
                <c:pt idx="2">
                  <c:v>4.2016483210000004</c:v>
                </c:pt>
                <c:pt idx="3">
                  <c:v>4.0632063576000004</c:v>
                </c:pt>
                <c:pt idx="4">
                  <c:v>3.9429727835000001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6"/>
          <c:min val="2"/>
        </c:scaling>
        <c:delete val="0"/>
        <c:axPos val="l"/>
        <c:numFmt formatCode="General" sourceLinked="0"/>
        <c:majorTickMark val="out"/>
        <c:minorTickMark val="none"/>
        <c:tickLblPos val="nextTo"/>
        <c:spPr>
          <a:ln>
            <a:solidFill>
              <a:schemeClr val="tx1"/>
            </a:solidFill>
          </a:ln>
        </c:spPr>
        <c:crossAx val="27073536"/>
        <c:crosses val="autoZero"/>
        <c:crossBetween val="between"/>
        <c:majorUnit val="1"/>
      </c:valAx>
      <c:spPr>
        <a:ln>
          <a:solidFill>
            <a:schemeClr val="tx1"/>
          </a:solidFill>
        </a:ln>
      </c:spPr>
    </c:plotArea>
    <c:legend>
      <c:legendPos val="r"/>
      <c:layout>
        <c:manualLayout>
          <c:xMode val="edge"/>
          <c:yMode val="edge"/>
          <c:x val="9.9294383955594062E-2"/>
          <c:y val="0.47625902230971123"/>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number of different types of drugs dispense by Manitoba health region for the years 2012/13, 2017/18, and 2022/23. Values represent the age- and sex-adjusted average number of different drugs dispensed per resident with at least one prescription dispensed..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3.18256E-7</cdr:y>
    </cdr:from>
    <cdr:to>
      <cdr:x>1</cdr:x>
      <cdr:y>0.11127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6992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12.5: Number of Different Drug Types Dispensed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number of different drugs dispensed per resident with at least one prescription dispensed (all ages) </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number of different drug types dispensed by rural income quintile, 2012/13, 2017/18 and 2022/23, based on the age- and sex- adjusted average number of different drugs dispensed per resident with at least one prescription dispensed.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0.18416</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7620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Number of Different Drug Types Dispensed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number of different drugs dispensed per resident with at least one prescription dispensed (all ages) </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number of different drug types dispensed by urban income quintile, 2012/13, 2017/18 and 2022/23, based on the age- and sex- adjusted average number of different drugs dispensed per resident with at least one prescription dispensed.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0.17864</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7391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Number of Different Drug Types Dispensed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number of different drugs dispensed per resident with at least one prescription dispensed (all ages) </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4740E95B-9A3F-419E-8A5C-6BDDE0227954}"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27BFB053-FD77-4137-BC45-49F72F815D02}"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2BEA35B4-0493-454D-BC50-2B71E69E04C8}"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7B6B7645-FA01-47EB-95D7-C57E50F065B8}"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CE06FE34-6A18-4E64-B7AB-55DDC79630FA}"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81D134DE-906B-4BAF-AD1B-389FF3FE59F8}"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FCB4D123-AB7D-404C-9901-EF406714F326}"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996C1634-A8FF-441A-847C-07605CF56D16}"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1A143A85-03D2-4A03-9C75-712697C03C5A}"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76BD3790-01EA-4230-8507-FB009E2FBC99}"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0E4FE3D5-FA2A-4CAF-A407-444C4E562EBD}"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ECB74FDC-D1FD-4FC1-9637-4DD91459A6D5}"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9C9CA4C0-5E10-443A-A70C-616A507D2081}"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96E37EFD-19D6-4E84-AC34-0F82F0803F41}"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395826BD-4261-4B6C-93FA-27D5EB161FFE}"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9B50C59-592B-47D1-A3C7-90A81C69E259}"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EFC42FE-ED18-4DE7-BF74-9F4CCDBF4A9F}"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8F0102A-4C6C-4317-B79E-CDCDB10F6A94}"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ED48D462-D6BA-4FBD-B301-108CD9B8FD0B}"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512EF42A-9217-4AEF-AC6E-5CA782A2180D}"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1069E77D-690B-438B-8FB5-FD0E7EEA2271}"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Total Count _x000a_(2012/13)" dataDxfId="99"/>
    <tableColumn id="3" xr3:uid="{E609746C-577D-448D-A2D5-107C5EC3FC4F}" name="Crude Number per Resident _x000a_(2012/13)" dataDxfId="98"/>
    <tableColumn id="9" xr3:uid="{E533163E-0B38-4D72-A5E4-7C9E8DE92DB0}" name="Adjusted Number per Resident _x000a_(2012/13)" dataDxfId="97"/>
    <tableColumn id="4" xr3:uid="{E905B87B-6CF6-472D-A463-4DD4DF0F4579}" name="Total Count _x000a_(2017/18)" dataDxfId="96"/>
    <tableColumn id="5" xr3:uid="{42AC696E-0C0F-41CD-87FE-48FEB719A977}" name="Crude Number per Resident _x000a_(2012/13)2" dataDxfId="95" dataCellStyle="Percent"/>
    <tableColumn id="10" xr3:uid="{9B6946B1-8EB7-4F82-B7C6-45A6E18E0B8E}" name="Adjusted Number per Resident _x000a_(2017/18)" dataDxfId="94" dataCellStyle="Percent"/>
    <tableColumn id="6" xr3:uid="{98A3EF03-EBD3-4B5B-968D-B7D8D08DA0B7}" name="Total Count _x000a_(2022/23)" dataDxfId="93"/>
    <tableColumn id="7" xr3:uid="{207C225F-DEFE-422A-B44A-EF5A1D5B5E9B}" name="Crude Number per Resident _x000a_(2012/13)3" dataDxfId="92" dataCellStyle="Percent"/>
    <tableColumn id="12" xr3:uid="{99B711D0-E2B7-4818-8B64-BF6600B64A94}" name="Adjusted Number per Resident _x000a_(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Total Count _x000a_(2012/13)" dataDxfId="86"/>
    <tableColumn id="3" xr3:uid="{6986163F-37F9-4C51-B8BF-49EF97C8AA8E}" name="Crude Number per Resident _x000a_(2012/13)" dataDxfId="85"/>
    <tableColumn id="8" xr3:uid="{E1FE3E8A-F8CF-4F43-A07A-29CA47C07498}" name="Adjusted Number per Resident _x000a_(2012/13)" dataDxfId="84" dataCellStyle="Percent"/>
    <tableColumn id="4" xr3:uid="{17D3DE66-4D16-4579-9390-FCE7DFAD63F4}" name="Total Count _x000a_(2017/18)" dataDxfId="83" dataCellStyle="Data - counts"/>
    <tableColumn id="5" xr3:uid="{CB9FD7DB-67DB-469A-B19C-D7838272F54A}" name="Crude Number per Resident _x000a_(2012/13)2" dataDxfId="82" dataCellStyle="Percent"/>
    <tableColumn id="9" xr3:uid="{13A8AFE8-2E00-4BDF-B370-B87F79D187D2}" name="Adjusted Number per Resident _x000a_(2017/18)" dataDxfId="81" dataCellStyle="Percent"/>
    <tableColumn id="6" xr3:uid="{DE6F0234-9AFC-4F7C-B44E-7E3EF1DFD886}" name="Total Count _x000a_(2022/23)" dataDxfId="80" dataCellStyle="Data - counts"/>
    <tableColumn id="7" xr3:uid="{DEF3260F-6C20-44F1-A215-7DE7E706528E}" name="Crude Number per Resident _x000a_(2012/13)3" dataDxfId="79" dataCellStyle="Percent"/>
    <tableColumn id="10" xr3:uid="{FD57EE1E-18E1-452C-A821-2E362C658130}" name="Adjusted Number per Resident _x000a_(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Total Count _x000a_(2012/13)" dataDxfId="73"/>
    <tableColumn id="3" xr3:uid="{799AD68C-F0F9-49AB-810E-8A8E76B68BB8}" name="Crude Number per Resident _x000a_(2012/13)" dataDxfId="72"/>
    <tableColumn id="8" xr3:uid="{0C919304-67A1-4AA3-8103-645F25F7CD26}" name="Adjusted Number per Resident _x000a_(2012/13)" dataDxfId="71" dataCellStyle="Data - percent"/>
    <tableColumn id="4" xr3:uid="{9B3EB30E-4811-4C2F-87EE-547A53BB9DF3}" name="Total Count _x000a_(2017/18)" dataDxfId="70" dataCellStyle="Data - counts"/>
    <tableColumn id="5" xr3:uid="{0F12AD61-6D7D-4366-8714-6875C0A34F39}" name="Crude Number per Resident _x000a_(2012/13)2" dataDxfId="69" dataCellStyle="Percent"/>
    <tableColumn id="9" xr3:uid="{2605FB17-AA4C-4FAA-83FA-01A01B6C0FC0}" name="Adjusted Number per Resident _x000a_(2017/18)" dataDxfId="68" dataCellStyle="Percent"/>
    <tableColumn id="6" xr3:uid="{43E0FA13-9B54-44D6-B201-10E3B3EA5D72}" name="Total Count _x000a_(2022/23)" dataDxfId="67" dataCellStyle="Data - counts"/>
    <tableColumn id="7" xr3:uid="{C517B006-E5E4-45CE-8275-34DFC91A1A27}" name="Crude Number per Resident _x000a_(2012/13)3" dataDxfId="66" dataCellStyle="Percent"/>
    <tableColumn id="10" xr3:uid="{B737B69A-8423-4615-A441-837880882BBA}" name="Adjusted Number per Resident _x000a_(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Total Count _x000a_(2012/13)" dataDxfId="60"/>
    <tableColumn id="3" xr3:uid="{BA0D3DA2-FE1B-492A-B643-3CFEFEDAF728}" name="Crude Number per Resident _x000a_(2012/13)" dataDxfId="59"/>
    <tableColumn id="8" xr3:uid="{CFB65243-E5B2-44C6-8D0C-FB9438A58613}" name="Adjusted Number per Resident _x000a_(2012/13)" dataDxfId="58"/>
    <tableColumn id="4" xr3:uid="{65A87695-A081-48FE-8DE3-008DDF3ABE7B}" name="Total Count _x000a_(2017/18)" dataDxfId="57"/>
    <tableColumn id="5" xr3:uid="{94433568-4669-42E6-80A7-30B3ED87FD6E}" name="Crude Number per Resident _x000a_(2012/13)2" dataDxfId="56" dataCellStyle="Percent"/>
    <tableColumn id="9" xr3:uid="{3F299B8B-FCEB-4979-A7AE-BD2BD5C89E3E}" name="Adjusted Number per Resident _x000a_(2017/18)" dataDxfId="55" dataCellStyle="Percent"/>
    <tableColumn id="6" xr3:uid="{F9BAEEB1-906A-4FDA-B891-D116C64ECB71}" name="Total Count _x000a_(2022/23)" dataDxfId="54"/>
    <tableColumn id="7" xr3:uid="{0CF98AB4-2418-42C1-BA44-73FF78F5589D}" name="Crude Number per Resident _x000a_(2012/13)3" dataDxfId="53" dataCellStyle="Percent"/>
    <tableColumn id="10" xr3:uid="{9C6E716E-CAD9-42C6-B721-1B82BF58347E}" name="Adjusted Number per Resident _x000a_(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Total Count _x000a_(2012/13)" dataDxfId="47"/>
    <tableColumn id="3" xr3:uid="{E7B9AA8C-BAA1-45C8-B8D1-E513DF08F7CD}" name="Crude Number per Resident _x000a_(2012/13)" dataDxfId="46"/>
    <tableColumn id="8" xr3:uid="{5833F9F7-6CE0-4C5D-9C27-545F1A6F2CD5}" name="Adjusted Number per Resident _x000a_(2012/13)" dataDxfId="45"/>
    <tableColumn id="4" xr3:uid="{AA22EA7D-5DC0-4F3A-8ECA-5325860C71C2}" name="Total Count _x000a_(2017/18)" dataDxfId="44"/>
    <tableColumn id="5" xr3:uid="{8961EBF3-9061-40CF-8EED-1A80E878AA94}" name="Crude Number per Resident _x000a_(2012/13)2" dataDxfId="43" dataCellStyle="Percent"/>
    <tableColumn id="9" xr3:uid="{670C5F53-3547-4206-A3B4-00F4526F41EF}" name="Adjusted Number per Resident _x000a_(2017/18)" dataDxfId="42" dataCellStyle="Percent"/>
    <tableColumn id="6" xr3:uid="{5AE41F3B-C96C-4164-9A3A-D1DA1E86C419}" name="Total Count _x000a_(2022/23)" dataDxfId="41"/>
    <tableColumn id="7" xr3:uid="{CC94DDF7-9E48-4746-955D-E442C96C3982}" name="Crude Number per Resident _x000a_(2012/13)3" dataDxfId="40" dataCellStyle="Percent"/>
    <tableColumn id="10" xr3:uid="{1DCF345B-E210-451E-A2D4-F32F96B5D28A}" name="Adjusted Number per Resident 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Total Count _x000a_(2012/13)" dataDxfId="34"/>
    <tableColumn id="3" xr3:uid="{26BCE2F9-001A-4F33-B3FE-6D6410B9F6A9}" name="Crude Number per Resident _x000a_(2012/13)" dataDxfId="33"/>
    <tableColumn id="8" xr3:uid="{78EE06CD-91BE-4824-9F4D-66929B7D5852}" name="Adjusted Number per Resident _x000a_(2012/13)" dataDxfId="32"/>
    <tableColumn id="4" xr3:uid="{ACE4089F-A593-4169-8211-DB959B0A7642}" name="Total Count _x000a_(2017/18)" dataDxfId="31"/>
    <tableColumn id="5" xr3:uid="{BBAF5251-1946-45AA-B1BE-33DD00E61DDF}" name="Crude Number per Resident _x000a_(2012/13)2" dataDxfId="30" dataCellStyle="Percent"/>
    <tableColumn id="9" xr3:uid="{0243E1F9-2123-42A5-BB23-E877D5619A14}" name="Adjusted Number per Resident _x000a_(2017/18)" dataDxfId="29" dataCellStyle="Percent"/>
    <tableColumn id="6" xr3:uid="{2EBEEC92-8AF4-4122-8D62-E2CACC3843A9}" name="Total Count _x000a_(2022/23)" dataDxfId="28"/>
    <tableColumn id="7" xr3:uid="{EE37DAC4-2A3A-4DD3-9407-19801A4F6813}" name="Crude Number per Resident _x000a_(2012/13)3" dataDxfId="27" dataCellStyle="Percent"/>
    <tableColumn id="10" xr3:uid="{E85AC16D-EACE-461E-8B26-B1F5656F1FD6}" name="Adjusted Number per Resident 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Total Count _x000a_(2012/13)" dataDxfId="21"/>
    <tableColumn id="3" xr3:uid="{054969E8-9BFF-44EA-9AC6-6F628BFD315E}" name="Crude Number per Resident _x000a_(2012/13)" dataDxfId="20"/>
    <tableColumn id="8" xr3:uid="{D76499AF-A597-492A-91E1-B9288188753A}" name="Adjusted Number per Resident _x000a_(2012/13)" dataDxfId="19"/>
    <tableColumn id="4" xr3:uid="{82B9FAD0-A182-4979-A453-ABA4A726790B}" name="Total Count _x000a_(2017/18)" dataDxfId="18"/>
    <tableColumn id="5" xr3:uid="{112A539F-2360-4C14-A71A-5D32AF2F734D}" name="Crude Number per Resident _x000a_(2012/13)2" dataDxfId="17" dataCellStyle="Percent"/>
    <tableColumn id="9" xr3:uid="{7A0D3EB2-8D1A-44C5-A259-DABF8E4C74B0}" name="Adjusted Number per Resident _x000a_(2017/18)" dataDxfId="16" dataCellStyle="Percent"/>
    <tableColumn id="6" xr3:uid="{FB9C8903-1AC8-4A75-8E6F-8F2F08F49C57}" name="Total Count _x000a_(2022/23)" dataDxfId="15"/>
    <tableColumn id="7" xr3:uid="{290570BD-3038-4C7F-AC18-9BCCFD7BFA28}" name="Crude Number per Resident _x000a_(2012/13)3" dataDxfId="14" dataCellStyle="Percent"/>
    <tableColumn id="10" xr3:uid="{926D0B2F-0520-4633-993E-B9FF02B30FFE}" name="Adjusted Number per Resident 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Number per Resident (2012/13)" dataDxfId="8" dataCellStyle="Percent"/>
    <tableColumn id="3" xr3:uid="{25DBBBAA-19F0-44AB-A7A3-E2C9680F4E3D}" name="Adjusted _x000a_Number per Resident (2017/18)" dataDxfId="7" dataCellStyle="Percent"/>
    <tableColumn id="4" xr3:uid="{B1A4B07F-07FA-4054-9241-0E968E724E9B}" name="Adjusted _x000a_Number per Resident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2DE61E7-7DDA-401D-91F2-3960DA330554}" name="Table919331221303948664" displayName="Table919331221303948664" ref="A2:B13" totalsRowShown="0" headerRowDxfId="5" dataDxfId="3" headerRowBorderDxfId="4">
  <tableColumns count="2">
    <tableColumn id="1" xr3:uid="{CC9026D1-E44A-482B-B654-DB42AB681E60}" name="Statistical Tests" dataDxfId="2"/>
    <tableColumn id="2" xr3:uid="{DFFF8D99-7B05-4882-BEE4-2757471713A8}"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1" t="s">
        <v>462</v>
      </c>
      <c r="B1" s="55"/>
      <c r="C1" s="55"/>
      <c r="D1" s="55"/>
      <c r="E1" s="55"/>
      <c r="F1" s="55"/>
      <c r="G1" s="55"/>
      <c r="H1" s="55"/>
      <c r="I1" s="55"/>
      <c r="J1" s="55"/>
      <c r="K1" s="55"/>
      <c r="L1" s="55"/>
    </row>
    <row r="2" spans="1:18" s="56" customFormat="1" ht="18.899999999999999" customHeight="1" x14ac:dyDescent="0.3">
      <c r="A2" s="1" t="s">
        <v>438</v>
      </c>
      <c r="B2" s="57"/>
      <c r="C2" s="57"/>
      <c r="D2" s="57"/>
      <c r="E2" s="57"/>
      <c r="F2" s="57"/>
      <c r="G2" s="57"/>
      <c r="H2" s="57"/>
      <c r="I2" s="57"/>
      <c r="J2" s="57"/>
      <c r="K2" s="55"/>
      <c r="L2" s="55"/>
    </row>
    <row r="3" spans="1:18" s="60" customFormat="1" ht="54" customHeight="1" x14ac:dyDescent="0.3">
      <c r="A3" s="109" t="s">
        <v>447</v>
      </c>
      <c r="B3" s="58" t="s">
        <v>448</v>
      </c>
      <c r="C3" s="58" t="s">
        <v>449</v>
      </c>
      <c r="D3" s="58" t="s">
        <v>450</v>
      </c>
      <c r="E3" s="58" t="s">
        <v>451</v>
      </c>
      <c r="F3" s="58" t="s">
        <v>455</v>
      </c>
      <c r="G3" s="58" t="s">
        <v>452</v>
      </c>
      <c r="H3" s="58" t="s">
        <v>453</v>
      </c>
      <c r="I3" s="58" t="s">
        <v>456</v>
      </c>
      <c r="J3" s="59" t="s">
        <v>454</v>
      </c>
      <c r="Q3" s="61"/>
      <c r="R3" s="61"/>
    </row>
    <row r="4" spans="1:18" s="56" customFormat="1" ht="18.899999999999999" customHeight="1" x14ac:dyDescent="0.3">
      <c r="A4" s="62" t="s">
        <v>174</v>
      </c>
      <c r="B4" s="63">
        <v>410077</v>
      </c>
      <c r="C4" s="85">
        <v>3.6026338215</v>
      </c>
      <c r="D4" s="85">
        <v>3.8919731533999999</v>
      </c>
      <c r="E4" s="63">
        <v>461446</v>
      </c>
      <c r="F4" s="85">
        <v>3.7039242913999999</v>
      </c>
      <c r="G4" s="85">
        <v>3.9058363514000001</v>
      </c>
      <c r="H4" s="63">
        <v>492082</v>
      </c>
      <c r="I4" s="85">
        <v>3.7571255144000002</v>
      </c>
      <c r="J4" s="85">
        <v>3.8756011387</v>
      </c>
    </row>
    <row r="5" spans="1:18" s="56" customFormat="1" ht="18.899999999999999" customHeight="1" x14ac:dyDescent="0.3">
      <c r="A5" s="62" t="s">
        <v>169</v>
      </c>
      <c r="B5" s="63">
        <v>1904122</v>
      </c>
      <c r="C5" s="85">
        <v>3.9232824891</v>
      </c>
      <c r="D5" s="85">
        <v>4.0558689358000004</v>
      </c>
      <c r="E5" s="63">
        <v>2135302</v>
      </c>
      <c r="F5" s="85">
        <v>4.0470222108999998</v>
      </c>
      <c r="G5" s="85">
        <v>4.1250983775999996</v>
      </c>
      <c r="H5" s="63">
        <v>2246169</v>
      </c>
      <c r="I5" s="85">
        <v>4.156147249</v>
      </c>
      <c r="J5" s="85">
        <v>4.1732998412000004</v>
      </c>
    </row>
    <row r="6" spans="1:18" s="56" customFormat="1" ht="18.899999999999999" customHeight="1" x14ac:dyDescent="0.3">
      <c r="A6" s="62" t="s">
        <v>49</v>
      </c>
      <c r="B6" s="63">
        <v>366206</v>
      </c>
      <c r="C6" s="85">
        <v>4.2217841414999997</v>
      </c>
      <c r="D6" s="85">
        <v>4.2988920692999999</v>
      </c>
      <c r="E6" s="63">
        <v>395916</v>
      </c>
      <c r="F6" s="85">
        <v>4.3870267156000002</v>
      </c>
      <c r="G6" s="85">
        <v>4.2981925745999998</v>
      </c>
      <c r="H6" s="63">
        <v>427212</v>
      </c>
      <c r="I6" s="85">
        <v>4.4826240241999997</v>
      </c>
      <c r="J6" s="85">
        <v>4.3190950177999996</v>
      </c>
    </row>
    <row r="7" spans="1:18" s="56" customFormat="1" ht="18.899999999999999" customHeight="1" x14ac:dyDescent="0.3">
      <c r="A7" s="62" t="s">
        <v>172</v>
      </c>
      <c r="B7" s="63">
        <v>547121</v>
      </c>
      <c r="C7" s="85">
        <v>4.5040173206</v>
      </c>
      <c r="D7" s="85">
        <v>4.5844101621000002</v>
      </c>
      <c r="E7" s="63">
        <v>568928</v>
      </c>
      <c r="F7" s="85">
        <v>4.6020465116000002</v>
      </c>
      <c r="G7" s="85">
        <v>4.6189051146000004</v>
      </c>
      <c r="H7" s="63">
        <v>575988</v>
      </c>
      <c r="I7" s="85">
        <v>4.6554265946999998</v>
      </c>
      <c r="J7" s="85">
        <v>4.6097224850999998</v>
      </c>
    </row>
    <row r="8" spans="1:18" s="56" customFormat="1" ht="18.899999999999999" customHeight="1" x14ac:dyDescent="0.3">
      <c r="A8" s="62" t="s">
        <v>170</v>
      </c>
      <c r="B8" s="63">
        <v>178790</v>
      </c>
      <c r="C8" s="85">
        <v>4.1320575931999999</v>
      </c>
      <c r="D8" s="85">
        <v>4.6866172026999999</v>
      </c>
      <c r="E8" s="63">
        <v>197136</v>
      </c>
      <c r="F8" s="85">
        <v>4.3534218138999998</v>
      </c>
      <c r="G8" s="85">
        <v>4.7691101036000001</v>
      </c>
      <c r="H8" s="63">
        <v>211381</v>
      </c>
      <c r="I8" s="85">
        <v>4.5512111098999997</v>
      </c>
      <c r="J8" s="85">
        <v>4.9088983132999999</v>
      </c>
      <c r="Q8" s="64"/>
    </row>
    <row r="9" spans="1:18" s="56" customFormat="1" ht="18.899999999999999" customHeight="1" x14ac:dyDescent="0.3">
      <c r="A9" s="65" t="s">
        <v>29</v>
      </c>
      <c r="B9" s="75">
        <v>3428896</v>
      </c>
      <c r="C9" s="86">
        <v>4.0091105094000001</v>
      </c>
      <c r="D9" s="86">
        <v>4.1566727738999996</v>
      </c>
      <c r="E9" s="75">
        <v>3783445</v>
      </c>
      <c r="F9" s="86">
        <v>4.1301324478000003</v>
      </c>
      <c r="G9" s="86">
        <v>4.1978117270000004</v>
      </c>
      <c r="H9" s="75">
        <v>3978313</v>
      </c>
      <c r="I9" s="86">
        <v>4.2263848873000001</v>
      </c>
      <c r="J9" s="86">
        <v>4.2263848873000001</v>
      </c>
    </row>
    <row r="10" spans="1:18" ht="18.899999999999999" customHeight="1" x14ac:dyDescent="0.25">
      <c r="A10" s="66" t="s">
        <v>419</v>
      </c>
    </row>
    <row r="11" spans="1:18" x14ac:dyDescent="0.25">
      <c r="B11" s="68"/>
      <c r="H11" s="68"/>
    </row>
    <row r="12" spans="1:18" x14ac:dyDescent="0.25">
      <c r="A12" s="110" t="s">
        <v>457</v>
      </c>
      <c r="B12" s="69"/>
      <c r="C12" s="69"/>
      <c r="D12" s="69"/>
      <c r="E12" s="69"/>
      <c r="F12" s="69"/>
      <c r="G12" s="69"/>
      <c r="H12" s="69"/>
      <c r="I12" s="69"/>
      <c r="J12" s="69"/>
    </row>
    <row r="13" spans="1:18" x14ac:dyDescent="0.25">
      <c r="B13" s="68"/>
      <c r="H13" s="68"/>
    </row>
    <row r="14" spans="1:18" ht="15.6" x14ac:dyDescent="0.3">
      <c r="A14" s="112" t="s">
        <v>458</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M23" sqref="M23"/>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106" customWidth="1"/>
    <col min="7" max="7" width="23.109375" style="106" customWidth="1"/>
    <col min="8" max="8" width="11.44140625" style="106" customWidth="1"/>
    <col min="9" max="10" width="11.44140625" style="12" customWidth="1"/>
    <col min="11" max="11" width="15.109375" style="12" customWidth="1"/>
    <col min="12" max="12" width="2.5546875" style="12" customWidth="1"/>
    <col min="13" max="13" width="9.109375" style="107"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Number of Different Drugs per User by Regions, 2012/13, 2017/18 &amp; 2022/23(ref), proportion with 1+ Rx in FY</v>
      </c>
    </row>
    <row r="3" spans="1:34" x14ac:dyDescent="0.3">
      <c r="B3" s="27" t="str">
        <f>'Raw Data'!B6</f>
        <v xml:space="preserve">date:  November 27, 2024 </v>
      </c>
    </row>
    <row r="4" spans="1:34" x14ac:dyDescent="0.3">
      <c r="AD4"/>
      <c r="AE4"/>
    </row>
    <row r="5" spans="1:34" s="3" customFormat="1" x14ac:dyDescent="0.3">
      <c r="A5" s="3" t="s">
        <v>238</v>
      </c>
      <c r="B5" s="2" t="s">
        <v>179</v>
      </c>
      <c r="C5" s="3" t="s">
        <v>129</v>
      </c>
      <c r="D5" s="26" t="s">
        <v>394</v>
      </c>
      <c r="E5" s="2" t="s">
        <v>395</v>
      </c>
      <c r="F5" s="7" t="s">
        <v>206</v>
      </c>
      <c r="G5" s="7" t="s">
        <v>207</v>
      </c>
      <c r="H5" s="7" t="s">
        <v>208</v>
      </c>
      <c r="I5" s="13"/>
      <c r="J5" s="15" t="s">
        <v>267</v>
      </c>
      <c r="K5" s="44"/>
    </row>
    <row r="6" spans="1:34" x14ac:dyDescent="0.3">
      <c r="A6">
        <v>6</v>
      </c>
      <c r="B6" s="27" t="s">
        <v>130</v>
      </c>
      <c r="C6" t="str">
        <f>IF('Raw Data'!BC13&lt;0,CONCATENATE("(",-1*'Raw Data'!BC13,")"),'Raw Data'!BC13)</f>
        <v xml:space="preserve"> </v>
      </c>
      <c r="D6" s="28" t="s">
        <v>48</v>
      </c>
      <c r="E6" s="27" t="str">
        <f t="shared" ref="E6:E11" si="0">CONCATENATE(B6)&amp; (C6)</f>
        <v xml:space="preserve">Manitoba  </v>
      </c>
      <c r="F6" s="12">
        <f>('Raw Data'!E13)</f>
        <v>4.1566727738999996</v>
      </c>
      <c r="G6" s="12">
        <f>'Raw Data'!Q13</f>
        <v>4.1978117270000004</v>
      </c>
      <c r="H6" s="12">
        <f>'Raw Data'!AC13</f>
        <v>4.2263848873000001</v>
      </c>
      <c r="J6" s="15">
        <v>8</v>
      </c>
      <c r="K6" s="14" t="s">
        <v>162</v>
      </c>
      <c r="L6" s="29"/>
      <c r="M6"/>
      <c r="N6" s="27"/>
      <c r="S6" s="6"/>
      <c r="T6" s="6"/>
      <c r="U6" s="6"/>
      <c r="AA6"/>
      <c r="AB6"/>
      <c r="AC6"/>
      <c r="AD6"/>
      <c r="AE6"/>
    </row>
    <row r="7" spans="1:34" x14ac:dyDescent="0.3">
      <c r="A7">
        <v>5</v>
      </c>
      <c r="B7" s="27" t="s">
        <v>170</v>
      </c>
      <c r="C7" t="str">
        <f>IF('Raw Data'!BC12&lt;0,CONCATENATE("(",-1*'Raw Data'!BC12,")"),'Raw Data'!BC12)</f>
        <v>(1,2,3,b)</v>
      </c>
      <c r="D7"/>
      <c r="E7" s="27" t="str">
        <f t="shared" si="0"/>
        <v>Northern Health Region (1,2,3,b)</v>
      </c>
      <c r="F7" s="12">
        <f>'Raw Data'!E12</f>
        <v>4.6866172026999999</v>
      </c>
      <c r="G7" s="12">
        <f>'Raw Data'!Q12</f>
        <v>4.7691101036000001</v>
      </c>
      <c r="H7" s="12">
        <f>'Raw Data'!AC12</f>
        <v>4.9088983132999999</v>
      </c>
      <c r="J7" s="15">
        <v>9</v>
      </c>
      <c r="K7" s="44" t="s">
        <v>163</v>
      </c>
      <c r="L7" s="29"/>
      <c r="M7"/>
      <c r="N7" s="27"/>
      <c r="S7" s="6"/>
      <c r="T7" s="6"/>
      <c r="U7" s="6"/>
      <c r="AA7"/>
      <c r="AB7"/>
      <c r="AC7"/>
      <c r="AD7"/>
      <c r="AE7"/>
    </row>
    <row r="8" spans="1:34" x14ac:dyDescent="0.3">
      <c r="A8">
        <v>4</v>
      </c>
      <c r="B8" s="27" t="s">
        <v>172</v>
      </c>
      <c r="C8" t="str">
        <f>IF('Raw Data'!BC11&lt;0,CONCATENATE("(",-1*'Raw Data'!BC11,")"),'Raw Data'!BC11)</f>
        <v>(1,2,3)</v>
      </c>
      <c r="D8"/>
      <c r="E8" s="27" t="str">
        <f t="shared" si="0"/>
        <v>Prairie Mountain Health (1,2,3)</v>
      </c>
      <c r="F8" s="12">
        <f>'Raw Data'!E11</f>
        <v>4.5844101621000002</v>
      </c>
      <c r="G8" s="12">
        <f>'Raw Data'!Q11</f>
        <v>4.6189051146000004</v>
      </c>
      <c r="H8" s="12">
        <f>'Raw Data'!AC11</f>
        <v>4.6097224850999998</v>
      </c>
      <c r="J8" s="15">
        <v>10</v>
      </c>
      <c r="K8" s="44" t="s">
        <v>165</v>
      </c>
      <c r="L8" s="29"/>
      <c r="M8"/>
      <c r="N8" s="27"/>
      <c r="S8" s="6"/>
      <c r="T8" s="6"/>
      <c r="U8" s="6"/>
      <c r="AA8"/>
      <c r="AB8"/>
      <c r="AC8"/>
      <c r="AD8"/>
      <c r="AE8"/>
    </row>
    <row r="9" spans="1:34" x14ac:dyDescent="0.3">
      <c r="A9">
        <v>3</v>
      </c>
      <c r="B9" s="27" t="s">
        <v>171</v>
      </c>
      <c r="C9" t="str">
        <f>IF('Raw Data'!BC10&lt;0,CONCATENATE("(",-1*'Raw Data'!BC10,")"),'Raw Data'!BC10)</f>
        <v>(1)</v>
      </c>
      <c r="D9"/>
      <c r="E9" s="27" t="str">
        <f t="shared" si="0"/>
        <v>Interlake-Eastern RHA (1)</v>
      </c>
      <c r="F9" s="12">
        <f>'Raw Data'!E10</f>
        <v>4.2988920692999999</v>
      </c>
      <c r="G9" s="12">
        <f>'Raw Data'!Q10</f>
        <v>4.2981925745999998</v>
      </c>
      <c r="H9" s="12">
        <f>'Raw Data'!AC10</f>
        <v>4.3190950177999996</v>
      </c>
      <c r="J9" s="15">
        <v>11</v>
      </c>
      <c r="K9" s="44" t="s">
        <v>164</v>
      </c>
      <c r="L9" s="29"/>
      <c r="M9"/>
      <c r="N9" s="27"/>
      <c r="S9" s="6"/>
      <c r="T9" s="6"/>
      <c r="U9" s="6"/>
      <c r="AA9"/>
      <c r="AB9"/>
      <c r="AC9"/>
      <c r="AD9"/>
      <c r="AE9"/>
    </row>
    <row r="10" spans="1:34" x14ac:dyDescent="0.3">
      <c r="A10">
        <v>2</v>
      </c>
      <c r="B10" s="27" t="s">
        <v>173</v>
      </c>
      <c r="C10" t="str">
        <f>IF('Raw Data'!BC9&lt;0,CONCATENATE("(",-1*'Raw Data'!BC9,")"),'Raw Data'!BC9)</f>
        <v xml:space="preserve"> </v>
      </c>
      <c r="D10"/>
      <c r="E10" s="27" t="str">
        <f t="shared" si="0"/>
        <v xml:space="preserve">Winnipeg RHA  </v>
      </c>
      <c r="F10" s="12">
        <f>'Raw Data'!E9</f>
        <v>4.0558689358000004</v>
      </c>
      <c r="G10" s="12">
        <f>'Raw Data'!Q9</f>
        <v>4.1250983775999996</v>
      </c>
      <c r="H10" s="12">
        <f>'Raw Data'!AC9</f>
        <v>4.1732998412000004</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(1,2,3)</v>
      </c>
      <c r="D11"/>
      <c r="E11" s="27" t="str">
        <f t="shared" si="0"/>
        <v>Southern Health-Santé Sud (1,2,3)</v>
      </c>
      <c r="F11" s="12">
        <f>'Raw Data'!E8</f>
        <v>3.8919731533999999</v>
      </c>
      <c r="G11" s="12">
        <f>'Raw Data'!Q8</f>
        <v>3.9058363514000001</v>
      </c>
      <c r="H11" s="12">
        <f>'Raw Data'!AC8</f>
        <v>3.8756011387</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Number of Different Drugs per User by Income Quintile, 2012/13, 2017/18 &amp; 2022/23(ref), proportion with 1+ Rx in FY</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421</v>
      </c>
      <c r="O17" s="6" t="s">
        <v>422</v>
      </c>
      <c r="P17" s="6" t="s">
        <v>423</v>
      </c>
      <c r="R17" s="29"/>
      <c r="V17"/>
      <c r="W17"/>
      <c r="X17"/>
      <c r="AF17" s="6"/>
      <c r="AG17" s="6"/>
      <c r="AH17" s="6"/>
    </row>
    <row r="18" spans="1:34" x14ac:dyDescent="0.3">
      <c r="B18"/>
      <c r="D18"/>
      <c r="E18"/>
      <c r="F18" s="6" t="s">
        <v>396</v>
      </c>
      <c r="G18" s="6" t="s">
        <v>397</v>
      </c>
      <c r="H18" s="6" t="s">
        <v>398</v>
      </c>
      <c r="I18"/>
      <c r="J18" s="6"/>
      <c r="K18" s="6"/>
      <c r="L18" s="6"/>
      <c r="M18" s="6"/>
      <c r="N18" s="37" t="s">
        <v>420</v>
      </c>
      <c r="O18" s="6"/>
      <c r="Q18" s="3"/>
      <c r="R18" s="29"/>
      <c r="V18"/>
      <c r="W18"/>
      <c r="X18"/>
      <c r="AF18" s="6"/>
      <c r="AG18" s="6"/>
      <c r="AH18" s="6"/>
    </row>
    <row r="19" spans="1:34" x14ac:dyDescent="0.3">
      <c r="B19" s="3" t="s">
        <v>30</v>
      </c>
      <c r="C19" s="3" t="s">
        <v>413</v>
      </c>
      <c r="D19" s="26" t="s">
        <v>394</v>
      </c>
      <c r="E19" s="2" t="s">
        <v>395</v>
      </c>
      <c r="F19" s="7" t="s">
        <v>206</v>
      </c>
      <c r="G19" s="7" t="s">
        <v>207</v>
      </c>
      <c r="H19" s="7" t="s">
        <v>208</v>
      </c>
      <c r="I19" s="7"/>
      <c r="J19" s="15" t="s">
        <v>267</v>
      </c>
      <c r="K19" s="44"/>
      <c r="L19" s="7"/>
      <c r="M19" s="12"/>
      <c r="N19" s="7" t="s">
        <v>206</v>
      </c>
      <c r="O19" s="7" t="s">
        <v>207</v>
      </c>
      <c r="P19" s="7" t="s">
        <v>208</v>
      </c>
    </row>
    <row r="20" spans="1:34" ht="27" x14ac:dyDescent="0.3">
      <c r="A20" t="s">
        <v>28</v>
      </c>
      <c r="B20" s="40" t="s">
        <v>414</v>
      </c>
      <c r="C20" s="27" t="str">
        <f>IF(OR('Raw Inc Data'!BS9="s",'Raw Inc Data'!BT9="s",'Raw Inc Data'!BU9="s")," (s)","")</f>
        <v/>
      </c>
      <c r="D20" t="s">
        <v>28</v>
      </c>
      <c r="E20" s="40" t="str">
        <f>CONCATENATE(B20,C20)</f>
        <v>R1
(Lowest)</v>
      </c>
      <c r="F20" s="12">
        <f>'Raw Inc Data'!D9</f>
        <v>4.6530486114</v>
      </c>
      <c r="G20" s="12">
        <f>'Raw Inc Data'!U9</f>
        <v>4.7197028540000003</v>
      </c>
      <c r="H20" s="12">
        <f>'Raw Inc Data'!AL9</f>
        <v>4.4427623758000001</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f>
        <v>4.3089827795</v>
      </c>
      <c r="G21" s="12">
        <f>'Raw Inc Data'!U10</f>
        <v>4.3620539575999997</v>
      </c>
      <c r="H21" s="12">
        <f>'Raw Inc Data'!AL10</f>
        <v>4.4535444179999999</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f>
        <v>4.1278574390999996</v>
      </c>
      <c r="G22" s="12">
        <f>'Raw Inc Data'!U11</f>
        <v>4.2078123169000001</v>
      </c>
      <c r="H22" s="12">
        <f>'Raw Inc Data'!AL11</f>
        <v>4.2468513952000002</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f>
        <v>4.1812345287000001</v>
      </c>
      <c r="G23" s="12">
        <f>'Raw Inc Data'!U12</f>
        <v>4.0371775029999997</v>
      </c>
      <c r="H23" s="12">
        <f>'Raw Inc Data'!AL12</f>
        <v>4.1188057261999997</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415</v>
      </c>
      <c r="C24" s="27" t="str">
        <f>IF(OR('Raw Inc Data'!BS13="s",'Raw Inc Data'!BT13="s",'Raw Inc Data'!BU13="s")," (s)","")</f>
        <v/>
      </c>
      <c r="D24"/>
      <c r="E24" s="40" t="str">
        <f t="shared" si="1"/>
        <v>Rural R5
(Highest)</v>
      </c>
      <c r="F24" s="12">
        <f>'Raw Inc Data'!D13</f>
        <v>4.0027881945999999</v>
      </c>
      <c r="G24" s="12">
        <f>'Raw Inc Data'!U13</f>
        <v>3.9565315468</v>
      </c>
      <c r="H24" s="12">
        <f>'Raw Inc Data'!AL13</f>
        <v>4.0996895576999997</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416</v>
      </c>
      <c r="C25" s="27" t="str">
        <f>IF(OR('Raw Inc Data'!BS14="s",'Raw Inc Data'!BT14="s",'Raw Inc Data'!BU14="s")," (s)","")</f>
        <v/>
      </c>
      <c r="D25" t="s">
        <v>28</v>
      </c>
      <c r="E25" s="40" t="str">
        <f t="shared" si="1"/>
        <v>U1
(Lowest)</v>
      </c>
      <c r="F25" s="12">
        <f>'Raw Inc Data'!D14</f>
        <v>4.6234466963000003</v>
      </c>
      <c r="G25" s="12">
        <f>'Raw Inc Data'!U14</f>
        <v>4.6482721098999997</v>
      </c>
      <c r="H25" s="12">
        <f>'Raw Inc Data'!AL14</f>
        <v>4.6066451518999996</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f>
        <v>4.1730802527000002</v>
      </c>
      <c r="G26" s="12">
        <f>'Raw Inc Data'!U15</f>
        <v>4.2844402793</v>
      </c>
      <c r="H26" s="12">
        <f>'Raw Inc Data'!AL15</f>
        <v>4.3430277666999997</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f>
        <v>4.0498751671999997</v>
      </c>
      <c r="G27" s="12">
        <f>'Raw Inc Data'!U16</f>
        <v>4.1359424259999997</v>
      </c>
      <c r="H27" s="12">
        <f>'Raw Inc Data'!AL16</f>
        <v>4.2016483210000004</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f>
        <v>3.9049937018</v>
      </c>
      <c r="G28" s="12">
        <f>'Raw Inc Data'!U17</f>
        <v>4.0323179223999999</v>
      </c>
      <c r="H28" s="12">
        <f>'Raw Inc Data'!AL17</f>
        <v>4.0632063576000004</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417</v>
      </c>
      <c r="C29" s="27" t="str">
        <f>IF(OR('Raw Inc Data'!BS18="s",'Raw Inc Data'!BT18="s",'Raw Inc Data'!BU18="s")," (s)","")</f>
        <v/>
      </c>
      <c r="D29"/>
      <c r="E29" s="40" t="str">
        <f t="shared" si="1"/>
        <v>Urban U5
(Highest)</v>
      </c>
      <c r="F29" s="12">
        <f>'Raw Inc Data'!D18</f>
        <v>3.7984866534999999</v>
      </c>
      <c r="G29" s="12">
        <f>'Raw Inc Data'!U18</f>
        <v>3.8516171570000002</v>
      </c>
      <c r="H29" s="12">
        <f>'Raw Inc Data'!AL18</f>
        <v>3.9429727835000001</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245</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400</v>
      </c>
      <c r="G33" s="30" t="s">
        <v>401</v>
      </c>
      <c r="H33" t="s">
        <v>402</v>
      </c>
      <c r="I33"/>
      <c r="J33" s="37" t="s">
        <v>399</v>
      </c>
      <c r="K33" s="6"/>
      <c r="L33" s="31"/>
      <c r="M33" s="30"/>
      <c r="N33" s="30"/>
      <c r="O33" s="30"/>
      <c r="R33" s="29"/>
      <c r="V33"/>
      <c r="W33"/>
      <c r="X33"/>
      <c r="AF33" s="6"/>
      <c r="AG33" s="6"/>
      <c r="AH33" s="6"/>
    </row>
    <row r="34" spans="2:34" x14ac:dyDescent="0.3">
      <c r="B34"/>
      <c r="D34"/>
      <c r="E34" s="23" t="s">
        <v>271</v>
      </c>
      <c r="F34" s="24" t="str">
        <f>IF('Raw Inc Data'!BN9="r","*","")</f>
        <v>*</v>
      </c>
      <c r="G34" s="24" t="str">
        <f>IF('Raw Inc Data'!BO9="r","*","")</f>
        <v>*</v>
      </c>
      <c r="H34" s="24" t="str">
        <f>IF('Raw Inc Data'!BP9="r","*","")</f>
        <v>*</v>
      </c>
      <c r="I34" s="22"/>
      <c r="J34" s="38" t="s">
        <v>271</v>
      </c>
      <c r="K34" s="38" t="s">
        <v>403</v>
      </c>
      <c r="L34" s="38" t="s">
        <v>405</v>
      </c>
      <c r="M34" s="38" t="s">
        <v>406</v>
      </c>
      <c r="N34"/>
      <c r="O34" s="29"/>
    </row>
    <row r="35" spans="2:34" x14ac:dyDescent="0.3">
      <c r="B35"/>
      <c r="D35"/>
      <c r="E35" s="23" t="s">
        <v>270</v>
      </c>
      <c r="F35" s="24" t="str">
        <f>IF('Raw Inc Data'!BN14="u","*","")</f>
        <v>*</v>
      </c>
      <c r="G35" s="24" t="str">
        <f>IF('Raw Inc Data'!BO14="u","*","")</f>
        <v>*</v>
      </c>
      <c r="H35" s="24" t="str">
        <f>IF('Raw Inc Data'!BP14="u","*","")</f>
        <v>*</v>
      </c>
      <c r="I35" s="32"/>
      <c r="J35" s="38" t="s">
        <v>270</v>
      </c>
      <c r="K35" s="38" t="s">
        <v>404</v>
      </c>
      <c r="L35" s="38" t="s">
        <v>408</v>
      </c>
      <c r="M35" s="38" t="s">
        <v>407</v>
      </c>
      <c r="N35"/>
      <c r="O35" s="29"/>
    </row>
    <row r="36" spans="2:34" x14ac:dyDescent="0.3">
      <c r="B36"/>
      <c r="D36"/>
      <c r="E36" s="33" t="s">
        <v>273</v>
      </c>
      <c r="F36" s="34"/>
      <c r="G36" s="24" t="str">
        <f>IF('Raw Inc Data'!BQ9="a"," (a)","")</f>
        <v xml:space="preserve"> (a)</v>
      </c>
      <c r="H36" s="24" t="str">
        <f>IF('Raw Inc Data'!BR9="b"," (b)","")</f>
        <v xml:space="preserve"> (b)</v>
      </c>
      <c r="I36" s="22"/>
      <c r="J36" s="38" t="s">
        <v>273</v>
      </c>
      <c r="K36" s="38"/>
      <c r="L36" s="38" t="s">
        <v>409</v>
      </c>
      <c r="M36" s="38" t="s">
        <v>410</v>
      </c>
      <c r="N36" s="6"/>
      <c r="O36" s="29"/>
    </row>
    <row r="37" spans="2:34" x14ac:dyDescent="0.3">
      <c r="B37"/>
      <c r="D37"/>
      <c r="E37" s="33" t="s">
        <v>272</v>
      </c>
      <c r="F37" s="34"/>
      <c r="G37" s="24" t="str">
        <f>IF('Raw Inc Data'!BQ14="a"," (a)","")</f>
        <v/>
      </c>
      <c r="H37" s="24" t="str">
        <f>IF('Raw Inc Data'!BR14="b"," (b)","")</f>
        <v/>
      </c>
      <c r="I37" s="22"/>
      <c r="J37" s="39" t="s">
        <v>272</v>
      </c>
      <c r="K37" s="38"/>
      <c r="L37" s="38" t="s">
        <v>411</v>
      </c>
      <c r="M37" s="24" t="s">
        <v>412</v>
      </c>
      <c r="N37" s="6"/>
      <c r="O37" s="29"/>
    </row>
    <row r="38" spans="2:34" x14ac:dyDescent="0.3">
      <c r="B38"/>
      <c r="D38"/>
      <c r="E38" s="23" t="s">
        <v>377</v>
      </c>
      <c r="F38" s="25" t="str">
        <f>CONCATENATE(F$19,F34)</f>
        <v>2012/13*</v>
      </c>
      <c r="G38" s="25" t="str">
        <f>CONCATENATE(G$19,G34,G36)</f>
        <v>2017/18* (a)</v>
      </c>
      <c r="H38" s="25" t="str">
        <f>CONCATENATE(H$19,H34,H36)</f>
        <v>2022/23* (b)</v>
      </c>
      <c r="I38" s="6"/>
      <c r="J38" s="38"/>
      <c r="K38" s="38"/>
      <c r="L38" s="38"/>
      <c r="M38" s="24"/>
      <c r="N38" s="6"/>
      <c r="O38" s="29"/>
    </row>
    <row r="39" spans="2:34" x14ac:dyDescent="0.3">
      <c r="B39"/>
      <c r="D39"/>
      <c r="E39" s="23" t="s">
        <v>378</v>
      </c>
      <c r="F39" s="25" t="str">
        <f>CONCATENATE(F$19,F35)</f>
        <v>2012/13*</v>
      </c>
      <c r="G39" s="25" t="str">
        <f>CONCATENATE(G$19,G35,G37)</f>
        <v>2017/18*</v>
      </c>
      <c r="H39" s="25" t="str">
        <f>CONCATENATE(H$19,H35,H37)</f>
        <v>2022/23*</v>
      </c>
      <c r="I39" s="6"/>
      <c r="J39" s="24"/>
      <c r="K39" s="24"/>
      <c r="L39" s="24"/>
      <c r="M39" s="24"/>
      <c r="N39" s="6"/>
      <c r="O39" s="29"/>
    </row>
    <row r="40" spans="2:34" x14ac:dyDescent="0.3">
      <c r="B40"/>
      <c r="D40"/>
      <c r="J40" s="6"/>
      <c r="K40" s="6"/>
      <c r="L40" s="6"/>
      <c r="M40" s="6"/>
      <c r="N40" s="6"/>
      <c r="O40" s="29"/>
    </row>
    <row r="41" spans="2:34" x14ac:dyDescent="0.3">
      <c r="B41" s="49" t="s">
        <v>424</v>
      </c>
      <c r="C41" s="49"/>
      <c r="D41" s="50"/>
      <c r="E41" s="50"/>
      <c r="F41" s="50"/>
      <c r="G41" s="50"/>
      <c r="H41" s="50"/>
      <c r="I41" s="50"/>
      <c r="J41" s="50"/>
      <c r="K41" s="50"/>
      <c r="L41" s="50"/>
      <c r="M41" s="50"/>
      <c r="N41" s="50"/>
      <c r="O41" s="50"/>
      <c r="P41" s="50"/>
      <c r="Q41" s="50"/>
      <c r="R41" s="5"/>
      <c r="U41" s="6"/>
      <c r="AE41"/>
    </row>
    <row r="42" spans="2:34" x14ac:dyDescent="0.3">
      <c r="L42" s="107"/>
      <c r="M42" s="44"/>
      <c r="N42"/>
      <c r="U42" s="6"/>
      <c r="AE42"/>
    </row>
    <row r="43" spans="2:34" x14ac:dyDescent="0.3">
      <c r="L43" s="107"/>
      <c r="M43" s="44"/>
      <c r="N43"/>
      <c r="U43" s="6"/>
      <c r="AE43"/>
    </row>
    <row r="44" spans="2:34" x14ac:dyDescent="0.3">
      <c r="L44" s="107"/>
      <c r="M44" s="44"/>
      <c r="N44"/>
      <c r="U44" s="6"/>
      <c r="AE44"/>
    </row>
    <row r="45" spans="2:34" x14ac:dyDescent="0.3">
      <c r="L45" s="107"/>
      <c r="M45" s="44"/>
      <c r="N45"/>
      <c r="U45" s="6"/>
      <c r="AE45"/>
    </row>
    <row r="46" spans="2:34" x14ac:dyDescent="0.3">
      <c r="L46" s="107"/>
      <c r="M46" s="44"/>
      <c r="N46"/>
      <c r="U46" s="6"/>
      <c r="AE46"/>
    </row>
    <row r="47" spans="2:34" x14ac:dyDescent="0.3">
      <c r="L47" s="107"/>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M23" sqref="M23"/>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9"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428</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0"/>
      <c r="BE5" s="90"/>
      <c r="BF5" s="90"/>
    </row>
    <row r="6" spans="1:93" x14ac:dyDescent="0.3">
      <c r="A6" s="9"/>
      <c r="B6" t="s">
        <v>443</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0"/>
      <c r="BE6" s="90"/>
      <c r="BF6" s="90"/>
    </row>
    <row r="7" spans="1:93" x14ac:dyDescent="0.3">
      <c r="A7" s="9"/>
      <c r="B7" t="s">
        <v>0</v>
      </c>
      <c r="C7" s="91" t="s">
        <v>1</v>
      </c>
      <c r="D7" s="93" t="s">
        <v>2</v>
      </c>
      <c r="E7" s="100" t="s">
        <v>3</v>
      </c>
      <c r="F7" s="93" t="s">
        <v>4</v>
      </c>
      <c r="G7" s="93" t="s">
        <v>5</v>
      </c>
      <c r="H7" s="93" t="s">
        <v>6</v>
      </c>
      <c r="I7" s="94" t="s">
        <v>7</v>
      </c>
      <c r="J7" s="93" t="s">
        <v>155</v>
      </c>
      <c r="K7" s="93" t="s">
        <v>156</v>
      </c>
      <c r="L7" s="93" t="s">
        <v>8</v>
      </c>
      <c r="M7" s="93" t="s">
        <v>9</v>
      </c>
      <c r="N7" s="93" t="s">
        <v>10</v>
      </c>
      <c r="O7" s="93" t="s">
        <v>11</v>
      </c>
      <c r="P7" s="93" t="s">
        <v>12</v>
      </c>
      <c r="Q7" s="100" t="s">
        <v>13</v>
      </c>
      <c r="R7" s="93" t="s">
        <v>14</v>
      </c>
      <c r="S7" s="93" t="s">
        <v>15</v>
      </c>
      <c r="T7" s="93" t="s">
        <v>16</v>
      </c>
      <c r="U7" s="94" t="s">
        <v>17</v>
      </c>
      <c r="V7" s="93" t="s">
        <v>157</v>
      </c>
      <c r="W7" s="93" t="s">
        <v>158</v>
      </c>
      <c r="X7" s="93" t="s">
        <v>18</v>
      </c>
      <c r="Y7" s="93" t="s">
        <v>19</v>
      </c>
      <c r="Z7" s="93" t="s">
        <v>20</v>
      </c>
      <c r="AA7" s="93" t="s">
        <v>210</v>
      </c>
      <c r="AB7" s="93" t="s">
        <v>211</v>
      </c>
      <c r="AC7" s="100" t="s">
        <v>212</v>
      </c>
      <c r="AD7" s="93" t="s">
        <v>213</v>
      </c>
      <c r="AE7" s="93" t="s">
        <v>214</v>
      </c>
      <c r="AF7" s="93" t="s">
        <v>215</v>
      </c>
      <c r="AG7" s="94" t="s">
        <v>216</v>
      </c>
      <c r="AH7" s="93" t="s">
        <v>217</v>
      </c>
      <c r="AI7" s="93" t="s">
        <v>218</v>
      </c>
      <c r="AJ7" s="93" t="s">
        <v>219</v>
      </c>
      <c r="AK7" s="93" t="s">
        <v>220</v>
      </c>
      <c r="AL7" s="93" t="s">
        <v>221</v>
      </c>
      <c r="AM7" s="93" t="s">
        <v>222</v>
      </c>
      <c r="AN7" s="93" t="s">
        <v>223</v>
      </c>
      <c r="AO7" s="93" t="s">
        <v>224</v>
      </c>
      <c r="AP7" s="93" t="s">
        <v>225</v>
      </c>
      <c r="AQ7" s="93" t="s">
        <v>21</v>
      </c>
      <c r="AR7" s="93" t="s">
        <v>22</v>
      </c>
      <c r="AS7" s="93" t="s">
        <v>23</v>
      </c>
      <c r="AT7" s="93" t="s">
        <v>24</v>
      </c>
      <c r="AU7" s="91" t="s">
        <v>159</v>
      </c>
      <c r="AV7" s="91" t="s">
        <v>160</v>
      </c>
      <c r="AW7" s="91" t="s">
        <v>226</v>
      </c>
      <c r="AX7" s="91" t="s">
        <v>161</v>
      </c>
      <c r="AY7" s="91" t="s">
        <v>227</v>
      </c>
      <c r="AZ7" s="91" t="s">
        <v>25</v>
      </c>
      <c r="BA7" s="91" t="s">
        <v>26</v>
      </c>
      <c r="BB7" s="91" t="s">
        <v>228</v>
      </c>
      <c r="BC7" s="95" t="s">
        <v>27</v>
      </c>
      <c r="BD7" s="96" t="s">
        <v>131</v>
      </c>
      <c r="BE7" s="96" t="s">
        <v>132</v>
      </c>
      <c r="BF7" s="96" t="s">
        <v>229</v>
      </c>
    </row>
    <row r="8" spans="1:93" s="3" customFormat="1" x14ac:dyDescent="0.3">
      <c r="A8" s="9" t="s">
        <v>418</v>
      </c>
      <c r="B8" s="3" t="s">
        <v>162</v>
      </c>
      <c r="C8" s="101">
        <v>410077</v>
      </c>
      <c r="D8" s="102">
        <v>113827</v>
      </c>
      <c r="E8" s="100">
        <v>3.8919731533999999</v>
      </c>
      <c r="F8" s="99">
        <v>3.8074391917999999</v>
      </c>
      <c r="G8" s="99">
        <v>3.9783839645999999</v>
      </c>
      <c r="H8" s="99">
        <v>4.2853272000000001E-9</v>
      </c>
      <c r="I8" s="103">
        <v>3.6026338215</v>
      </c>
      <c r="J8" s="99">
        <v>3.5916242336000002</v>
      </c>
      <c r="K8" s="99">
        <v>3.6136771576000002</v>
      </c>
      <c r="L8" s="99">
        <v>0.93631935089999996</v>
      </c>
      <c r="M8" s="99">
        <v>0.91598242129999996</v>
      </c>
      <c r="N8" s="99">
        <v>0.95710780740000001</v>
      </c>
      <c r="O8" s="102">
        <v>461446</v>
      </c>
      <c r="P8" s="102">
        <v>124583</v>
      </c>
      <c r="Q8" s="100">
        <v>3.9058363514000001</v>
      </c>
      <c r="R8" s="99">
        <v>3.8214296456999999</v>
      </c>
      <c r="S8" s="99">
        <v>3.9921074096</v>
      </c>
      <c r="T8" s="99">
        <v>9.9667189999999997E-11</v>
      </c>
      <c r="U8" s="103">
        <v>3.7039242913999999</v>
      </c>
      <c r="V8" s="99">
        <v>3.6932528429999998</v>
      </c>
      <c r="W8" s="99">
        <v>3.7146265744</v>
      </c>
      <c r="X8" s="99">
        <v>0.93044581449999997</v>
      </c>
      <c r="Y8" s="99">
        <v>0.91033850350000001</v>
      </c>
      <c r="Z8" s="99">
        <v>0.95099725030000004</v>
      </c>
      <c r="AA8" s="102">
        <v>492082</v>
      </c>
      <c r="AB8" s="102">
        <v>130973</v>
      </c>
      <c r="AC8" s="100">
        <v>3.8756011387</v>
      </c>
      <c r="AD8" s="99">
        <v>3.7920231942</v>
      </c>
      <c r="AE8" s="99">
        <v>3.9610211796999999</v>
      </c>
      <c r="AF8" s="99">
        <v>6.7179320000000003E-15</v>
      </c>
      <c r="AG8" s="103">
        <v>3.7571255144000002</v>
      </c>
      <c r="AH8" s="99">
        <v>3.7466426858999999</v>
      </c>
      <c r="AI8" s="99">
        <v>3.7676376731999999</v>
      </c>
      <c r="AJ8" s="99">
        <v>0.91700146630000001</v>
      </c>
      <c r="AK8" s="99">
        <v>0.89722618629999995</v>
      </c>
      <c r="AL8" s="99">
        <v>0.93721260260000006</v>
      </c>
      <c r="AM8" s="99">
        <v>0.49440665379999998</v>
      </c>
      <c r="AN8" s="99">
        <v>0.99225896579999995</v>
      </c>
      <c r="AO8" s="99">
        <v>0.97038612769999999</v>
      </c>
      <c r="AP8" s="99">
        <v>1.0146248252000001</v>
      </c>
      <c r="AQ8" s="99">
        <v>0.75563405299999997</v>
      </c>
      <c r="AR8" s="99">
        <v>1.0035619973000001</v>
      </c>
      <c r="AS8" s="99">
        <v>0.98133944740000001</v>
      </c>
      <c r="AT8" s="99">
        <v>1.0262877795000001</v>
      </c>
      <c r="AU8" s="101">
        <v>1</v>
      </c>
      <c r="AV8" s="101">
        <v>2</v>
      </c>
      <c r="AW8" s="101">
        <v>3</v>
      </c>
      <c r="AX8" s="101" t="s">
        <v>28</v>
      </c>
      <c r="AY8" s="101" t="s">
        <v>28</v>
      </c>
      <c r="AZ8" s="101" t="s">
        <v>28</v>
      </c>
      <c r="BA8" s="101" t="s">
        <v>28</v>
      </c>
      <c r="BB8" s="101" t="s">
        <v>28</v>
      </c>
      <c r="BC8" s="95" t="s">
        <v>231</v>
      </c>
      <c r="BD8" s="96">
        <v>410077</v>
      </c>
      <c r="BE8" s="96">
        <v>461446</v>
      </c>
      <c r="BF8" s="96">
        <v>492082</v>
      </c>
      <c r="BG8" s="37"/>
      <c r="BH8" s="37"/>
      <c r="BI8" s="37"/>
      <c r="BJ8" s="37"/>
      <c r="BK8" s="37"/>
      <c r="BL8" s="37"/>
      <c r="BM8" s="37"/>
      <c r="BN8" s="37"/>
      <c r="BO8" s="37"/>
      <c r="BP8" s="37"/>
      <c r="BQ8" s="37"/>
      <c r="BR8" s="37"/>
      <c r="BS8" s="37"/>
      <c r="BT8" s="37"/>
      <c r="BU8" s="37"/>
      <c r="BV8" s="37"/>
      <c r="BW8" s="37"/>
    </row>
    <row r="9" spans="1:93" x14ac:dyDescent="0.3">
      <c r="A9" s="9"/>
      <c r="B9" t="s">
        <v>163</v>
      </c>
      <c r="C9" s="91">
        <v>1904122</v>
      </c>
      <c r="D9" s="104">
        <v>485339</v>
      </c>
      <c r="E9" s="105">
        <v>4.0558689358000004</v>
      </c>
      <c r="F9" s="93">
        <v>3.9695275256000002</v>
      </c>
      <c r="G9" s="93">
        <v>4.1440883626999998</v>
      </c>
      <c r="H9" s="93">
        <v>2.5342266799999999E-2</v>
      </c>
      <c r="I9" s="94">
        <v>3.9232824891</v>
      </c>
      <c r="J9" s="93">
        <v>3.9177139420999998</v>
      </c>
      <c r="K9" s="93">
        <v>3.9288589512000001</v>
      </c>
      <c r="L9" s="93">
        <v>0.97574891180000001</v>
      </c>
      <c r="M9" s="93">
        <v>0.95497715159999996</v>
      </c>
      <c r="N9" s="93">
        <v>0.99697247970000002</v>
      </c>
      <c r="O9" s="104">
        <v>2135302</v>
      </c>
      <c r="P9" s="104">
        <v>527623</v>
      </c>
      <c r="Q9" s="105">
        <v>4.1250983775999996</v>
      </c>
      <c r="R9" s="93">
        <v>4.0375954503000004</v>
      </c>
      <c r="S9" s="93">
        <v>4.2144976717000002</v>
      </c>
      <c r="T9" s="93">
        <v>0.11019402909999999</v>
      </c>
      <c r="U9" s="94">
        <v>4.0470222108999998</v>
      </c>
      <c r="V9" s="93">
        <v>4.0415976723</v>
      </c>
      <c r="W9" s="93">
        <v>4.0524540301999998</v>
      </c>
      <c r="X9" s="93">
        <v>0.98267827279999997</v>
      </c>
      <c r="Y9" s="93">
        <v>0.96183338200000001</v>
      </c>
      <c r="Z9" s="93">
        <v>1.0039749149999999</v>
      </c>
      <c r="AA9" s="104">
        <v>2246169</v>
      </c>
      <c r="AB9" s="104">
        <v>540445</v>
      </c>
      <c r="AC9" s="105">
        <v>4.1732998412000004</v>
      </c>
      <c r="AD9" s="93">
        <v>4.0850034138</v>
      </c>
      <c r="AE9" s="93">
        <v>4.2635047760000004</v>
      </c>
      <c r="AF9" s="93">
        <v>0.2466620169</v>
      </c>
      <c r="AG9" s="94">
        <v>4.156147249</v>
      </c>
      <c r="AH9" s="93">
        <v>4.1507155730000003</v>
      </c>
      <c r="AI9" s="93">
        <v>4.1615860329999999</v>
      </c>
      <c r="AJ9" s="93">
        <v>0.98743960909999995</v>
      </c>
      <c r="AK9" s="93">
        <v>0.9665478944</v>
      </c>
      <c r="AL9" s="93">
        <v>1.0087828936000001</v>
      </c>
      <c r="AM9" s="93">
        <v>0.28924352060000003</v>
      </c>
      <c r="AN9" s="93">
        <v>1.0116849245999999</v>
      </c>
      <c r="AO9" s="93">
        <v>0.99018086760000001</v>
      </c>
      <c r="AP9" s="93">
        <v>1.0336559917999999</v>
      </c>
      <c r="AQ9" s="93">
        <v>0.1239487023</v>
      </c>
      <c r="AR9" s="93">
        <v>1.0170689544</v>
      </c>
      <c r="AS9" s="93">
        <v>0.99537296720000001</v>
      </c>
      <c r="AT9" s="93">
        <v>1.0392378455</v>
      </c>
      <c r="AU9" s="91" t="s">
        <v>28</v>
      </c>
      <c r="AV9" s="91" t="s">
        <v>28</v>
      </c>
      <c r="AW9" s="91" t="s">
        <v>28</v>
      </c>
      <c r="AX9" s="91" t="s">
        <v>28</v>
      </c>
      <c r="AY9" s="91" t="s">
        <v>28</v>
      </c>
      <c r="AZ9" s="91" t="s">
        <v>28</v>
      </c>
      <c r="BA9" s="91" t="s">
        <v>28</v>
      </c>
      <c r="BB9" s="91" t="s">
        <v>28</v>
      </c>
      <c r="BC9" s="97" t="s">
        <v>28</v>
      </c>
      <c r="BD9" s="98">
        <v>1904122</v>
      </c>
      <c r="BE9" s="98">
        <v>2135302</v>
      </c>
      <c r="BF9" s="98">
        <v>2246169</v>
      </c>
    </row>
    <row r="10" spans="1:93" x14ac:dyDescent="0.3">
      <c r="A10" s="9"/>
      <c r="B10" t="s">
        <v>165</v>
      </c>
      <c r="C10" s="91">
        <v>366206</v>
      </c>
      <c r="D10" s="104">
        <v>86742</v>
      </c>
      <c r="E10" s="105">
        <v>4.2988920692999999</v>
      </c>
      <c r="F10" s="93">
        <v>4.2053528710999997</v>
      </c>
      <c r="G10" s="93">
        <v>4.3945118495999997</v>
      </c>
      <c r="H10" s="93">
        <v>2.7238661000000002E-3</v>
      </c>
      <c r="I10" s="94">
        <v>4.2217841414999997</v>
      </c>
      <c r="J10" s="93">
        <v>4.2081327072999999</v>
      </c>
      <c r="K10" s="93">
        <v>4.2354798617</v>
      </c>
      <c r="L10" s="93">
        <v>1.034214696</v>
      </c>
      <c r="M10" s="93">
        <v>1.0117113133</v>
      </c>
      <c r="N10" s="93">
        <v>1.0572186189999999</v>
      </c>
      <c r="O10" s="104">
        <v>395916</v>
      </c>
      <c r="P10" s="104">
        <v>90247</v>
      </c>
      <c r="Q10" s="105">
        <v>4.2981925745999998</v>
      </c>
      <c r="R10" s="93">
        <v>4.2050822208999996</v>
      </c>
      <c r="S10" s="93">
        <v>4.3933646092999998</v>
      </c>
      <c r="T10" s="93">
        <v>3.4444500199999999E-2</v>
      </c>
      <c r="U10" s="94">
        <v>4.3870267156000002</v>
      </c>
      <c r="V10" s="93">
        <v>4.3733827497000002</v>
      </c>
      <c r="W10" s="93">
        <v>4.4007132474999997</v>
      </c>
      <c r="X10" s="93">
        <v>1.0239126607</v>
      </c>
      <c r="Y10" s="93">
        <v>1.0017319724</v>
      </c>
      <c r="Z10" s="93">
        <v>1.0465844814</v>
      </c>
      <c r="AA10" s="104">
        <v>427212</v>
      </c>
      <c r="AB10" s="104">
        <v>95304</v>
      </c>
      <c r="AC10" s="105">
        <v>4.3190950177999996</v>
      </c>
      <c r="AD10" s="93">
        <v>4.2256219080999999</v>
      </c>
      <c r="AE10" s="93">
        <v>4.4146358047999996</v>
      </c>
      <c r="AF10" s="93">
        <v>5.1920679599999998E-2</v>
      </c>
      <c r="AG10" s="94">
        <v>4.4826240241999997</v>
      </c>
      <c r="AH10" s="93">
        <v>4.4692023188999999</v>
      </c>
      <c r="AI10" s="93">
        <v>4.4960860369000004</v>
      </c>
      <c r="AJ10" s="93">
        <v>1.0219360359</v>
      </c>
      <c r="AK10" s="93">
        <v>0.99981947240000002</v>
      </c>
      <c r="AL10" s="93">
        <v>1.0445418301</v>
      </c>
      <c r="AM10" s="93">
        <v>0.67144018439999997</v>
      </c>
      <c r="AN10" s="93">
        <v>1.0048630774</v>
      </c>
      <c r="AO10" s="93">
        <v>0.98258839679999999</v>
      </c>
      <c r="AP10" s="93">
        <v>1.0276427114</v>
      </c>
      <c r="AQ10" s="93">
        <v>0.98868107549999995</v>
      </c>
      <c r="AR10" s="93">
        <v>0.99983728490000001</v>
      </c>
      <c r="AS10" s="93">
        <v>0.97760990560000005</v>
      </c>
      <c r="AT10" s="93">
        <v>1.0225700359000001</v>
      </c>
      <c r="AU10" s="91">
        <v>1</v>
      </c>
      <c r="AV10" s="91" t="s">
        <v>28</v>
      </c>
      <c r="AW10" s="91" t="s">
        <v>28</v>
      </c>
      <c r="AX10" s="91" t="s">
        <v>28</v>
      </c>
      <c r="AY10" s="91" t="s">
        <v>28</v>
      </c>
      <c r="AZ10" s="91" t="s">
        <v>28</v>
      </c>
      <c r="BA10" s="91" t="s">
        <v>28</v>
      </c>
      <c r="BB10" s="91" t="s">
        <v>28</v>
      </c>
      <c r="BC10" s="97">
        <v>-1</v>
      </c>
      <c r="BD10" s="98">
        <v>366206</v>
      </c>
      <c r="BE10" s="98">
        <v>395916</v>
      </c>
      <c r="BF10" s="98">
        <v>427212</v>
      </c>
    </row>
    <row r="11" spans="1:93" x14ac:dyDescent="0.3">
      <c r="A11" s="9"/>
      <c r="B11" t="s">
        <v>164</v>
      </c>
      <c r="C11" s="91">
        <v>547121</v>
      </c>
      <c r="D11" s="104">
        <v>121474</v>
      </c>
      <c r="E11" s="105">
        <v>4.5844101621000002</v>
      </c>
      <c r="F11" s="93">
        <v>4.4859142818000004</v>
      </c>
      <c r="G11" s="93">
        <v>4.6850686870000002</v>
      </c>
      <c r="H11" s="93">
        <v>9.6726629999999997E-19</v>
      </c>
      <c r="I11" s="94">
        <v>4.5040173206</v>
      </c>
      <c r="J11" s="93">
        <v>4.4920985574000003</v>
      </c>
      <c r="K11" s="93">
        <v>4.5159677074999998</v>
      </c>
      <c r="L11" s="93">
        <v>1.1029037913999999</v>
      </c>
      <c r="M11" s="93">
        <v>1.0792079449</v>
      </c>
      <c r="N11" s="93">
        <v>1.1271199206</v>
      </c>
      <c r="O11" s="104">
        <v>568928</v>
      </c>
      <c r="P11" s="104">
        <v>123625</v>
      </c>
      <c r="Q11" s="105">
        <v>4.6189051146000004</v>
      </c>
      <c r="R11" s="93">
        <v>4.5197943437000001</v>
      </c>
      <c r="S11" s="93">
        <v>4.7201892024000003</v>
      </c>
      <c r="T11" s="93">
        <v>5.7370320000000002E-18</v>
      </c>
      <c r="U11" s="94">
        <v>4.6020465116000002</v>
      </c>
      <c r="V11" s="93">
        <v>4.5901037075</v>
      </c>
      <c r="W11" s="93">
        <v>4.6140203893000002</v>
      </c>
      <c r="X11" s="93">
        <v>1.1003125949999999</v>
      </c>
      <c r="Y11" s="93">
        <v>1.0767024911</v>
      </c>
      <c r="Z11" s="93">
        <v>1.124440425</v>
      </c>
      <c r="AA11" s="104">
        <v>575988</v>
      </c>
      <c r="AB11" s="104">
        <v>123724</v>
      </c>
      <c r="AC11" s="105">
        <v>4.6097224850999998</v>
      </c>
      <c r="AD11" s="93">
        <v>4.5109996904000003</v>
      </c>
      <c r="AE11" s="93">
        <v>4.7106058187000004</v>
      </c>
      <c r="AF11" s="93">
        <v>3.8338570000000001E-15</v>
      </c>
      <c r="AG11" s="94">
        <v>4.6554265946999998</v>
      </c>
      <c r="AH11" s="93">
        <v>4.6434194376000004</v>
      </c>
      <c r="AI11" s="93">
        <v>4.6674648004000003</v>
      </c>
      <c r="AJ11" s="93">
        <v>1.0907010619999999</v>
      </c>
      <c r="AK11" s="93">
        <v>1.0673423767000001</v>
      </c>
      <c r="AL11" s="93">
        <v>1.1145709499000001</v>
      </c>
      <c r="AM11" s="93">
        <v>0.85922030680000006</v>
      </c>
      <c r="AN11" s="93">
        <v>0.99801194670000004</v>
      </c>
      <c r="AO11" s="93">
        <v>0.97630467610000005</v>
      </c>
      <c r="AP11" s="93">
        <v>1.0202018591999999</v>
      </c>
      <c r="AQ11" s="93">
        <v>0.50437541480000003</v>
      </c>
      <c r="AR11" s="93">
        <v>1.0075244037</v>
      </c>
      <c r="AS11" s="93">
        <v>0.98559399010000004</v>
      </c>
      <c r="AT11" s="93">
        <v>1.0299427899</v>
      </c>
      <c r="AU11" s="91">
        <v>1</v>
      </c>
      <c r="AV11" s="91">
        <v>2</v>
      </c>
      <c r="AW11" s="91">
        <v>3</v>
      </c>
      <c r="AX11" s="91" t="s">
        <v>28</v>
      </c>
      <c r="AY11" s="91" t="s">
        <v>28</v>
      </c>
      <c r="AZ11" s="91" t="s">
        <v>28</v>
      </c>
      <c r="BA11" s="91" t="s">
        <v>28</v>
      </c>
      <c r="BB11" s="91" t="s">
        <v>28</v>
      </c>
      <c r="BC11" s="97" t="s">
        <v>231</v>
      </c>
      <c r="BD11" s="98">
        <v>547121</v>
      </c>
      <c r="BE11" s="98">
        <v>568928</v>
      </c>
      <c r="BF11" s="98">
        <v>575988</v>
      </c>
      <c r="BQ11" s="46"/>
      <c r="CC11" s="4"/>
      <c r="CO11" s="4"/>
    </row>
    <row r="12" spans="1:93" x14ac:dyDescent="0.3">
      <c r="A12" s="9"/>
      <c r="B12" t="s">
        <v>166</v>
      </c>
      <c r="C12" s="91">
        <v>178790</v>
      </c>
      <c r="D12" s="104">
        <v>43269</v>
      </c>
      <c r="E12" s="105">
        <v>4.6866172026999999</v>
      </c>
      <c r="F12" s="93">
        <v>4.5816206810000004</v>
      </c>
      <c r="G12" s="93">
        <v>4.7940199187000001</v>
      </c>
      <c r="H12" s="93">
        <v>3.0642159999999998E-25</v>
      </c>
      <c r="I12" s="94">
        <v>4.1320575931999999</v>
      </c>
      <c r="J12" s="93">
        <v>4.1129486488999998</v>
      </c>
      <c r="K12" s="93">
        <v>4.1512553184999996</v>
      </c>
      <c r="L12" s="93">
        <v>1.1274924579000001</v>
      </c>
      <c r="M12" s="93">
        <v>1.1022327063999999</v>
      </c>
      <c r="N12" s="93">
        <v>1.1533310846</v>
      </c>
      <c r="O12" s="104">
        <v>197136</v>
      </c>
      <c r="P12" s="104">
        <v>45283</v>
      </c>
      <c r="Q12" s="105">
        <v>4.7691101036000001</v>
      </c>
      <c r="R12" s="93">
        <v>4.6628504832999997</v>
      </c>
      <c r="S12" s="93">
        <v>4.8777912270000003</v>
      </c>
      <c r="T12" s="93">
        <v>1.2729660000000001E-28</v>
      </c>
      <c r="U12" s="94">
        <v>4.3534218138999998</v>
      </c>
      <c r="V12" s="93">
        <v>4.3342467127999997</v>
      </c>
      <c r="W12" s="93">
        <v>4.3726817473999997</v>
      </c>
      <c r="X12" s="93">
        <v>1.1360943305</v>
      </c>
      <c r="Y12" s="93">
        <v>1.1107812323999999</v>
      </c>
      <c r="Z12" s="93">
        <v>1.1619842776</v>
      </c>
      <c r="AA12" s="104">
        <v>211381</v>
      </c>
      <c r="AB12" s="104">
        <v>46445</v>
      </c>
      <c r="AC12" s="105">
        <v>4.9088983132999999</v>
      </c>
      <c r="AD12" s="93">
        <v>4.8000762711</v>
      </c>
      <c r="AE12" s="93">
        <v>5.0201874488999998</v>
      </c>
      <c r="AF12" s="93">
        <v>3.8374990000000002E-39</v>
      </c>
      <c r="AG12" s="94">
        <v>4.5512111098999997</v>
      </c>
      <c r="AH12" s="93">
        <v>4.5318506027999996</v>
      </c>
      <c r="AI12" s="93">
        <v>4.5706543269999997</v>
      </c>
      <c r="AJ12" s="93">
        <v>1.1614887059000001</v>
      </c>
      <c r="AK12" s="93">
        <v>1.1357404493000001</v>
      </c>
      <c r="AL12" s="93">
        <v>1.1878206984999999</v>
      </c>
      <c r="AM12" s="93">
        <v>1.5959880499999999E-2</v>
      </c>
      <c r="AN12" s="93">
        <v>1.0293111726999999</v>
      </c>
      <c r="AO12" s="93">
        <v>1.0054077238000001</v>
      </c>
      <c r="AP12" s="93">
        <v>1.0537829232</v>
      </c>
      <c r="AQ12" s="93">
        <v>0.14864531989999999</v>
      </c>
      <c r="AR12" s="93">
        <v>1.0176018005</v>
      </c>
      <c r="AS12" s="93">
        <v>0.99379013250000003</v>
      </c>
      <c r="AT12" s="93">
        <v>1.0419840069999999</v>
      </c>
      <c r="AU12" s="91">
        <v>1</v>
      </c>
      <c r="AV12" s="91">
        <v>2</v>
      </c>
      <c r="AW12" s="91">
        <v>3</v>
      </c>
      <c r="AX12" s="91" t="s">
        <v>28</v>
      </c>
      <c r="AY12" s="91" t="s">
        <v>230</v>
      </c>
      <c r="AZ12" s="91" t="s">
        <v>28</v>
      </c>
      <c r="BA12" s="91" t="s">
        <v>28</v>
      </c>
      <c r="BB12" s="91" t="s">
        <v>28</v>
      </c>
      <c r="BC12" s="97" t="s">
        <v>233</v>
      </c>
      <c r="BD12" s="98">
        <v>178790</v>
      </c>
      <c r="BE12" s="98">
        <v>197136</v>
      </c>
      <c r="BF12" s="98">
        <v>211381</v>
      </c>
      <c r="BQ12" s="46"/>
      <c r="CC12" s="4"/>
      <c r="CO12" s="4"/>
    </row>
    <row r="13" spans="1:93" s="3" customFormat="1" x14ac:dyDescent="0.3">
      <c r="A13" s="9" t="s">
        <v>29</v>
      </c>
      <c r="B13" s="3" t="s">
        <v>50</v>
      </c>
      <c r="C13" s="101">
        <v>3428896</v>
      </c>
      <c r="D13" s="102">
        <v>855276</v>
      </c>
      <c r="E13" s="100">
        <v>4.1566727738999996</v>
      </c>
      <c r="F13" s="99">
        <v>4.0687749406</v>
      </c>
      <c r="G13" s="99">
        <v>4.2464694658999997</v>
      </c>
      <c r="H13" s="99" t="s">
        <v>28</v>
      </c>
      <c r="I13" s="103">
        <v>4.0091105094000001</v>
      </c>
      <c r="J13" s="99">
        <v>4.0048693054999998</v>
      </c>
      <c r="K13" s="99">
        <v>4.0133562046</v>
      </c>
      <c r="L13" s="99" t="s">
        <v>28</v>
      </c>
      <c r="M13" s="99" t="s">
        <v>28</v>
      </c>
      <c r="N13" s="99" t="s">
        <v>28</v>
      </c>
      <c r="O13" s="102">
        <v>3783445</v>
      </c>
      <c r="P13" s="102">
        <v>916059</v>
      </c>
      <c r="Q13" s="100">
        <v>4.1978117270000004</v>
      </c>
      <c r="R13" s="99">
        <v>4.1091801036</v>
      </c>
      <c r="S13" s="99">
        <v>4.2883550612999999</v>
      </c>
      <c r="T13" s="99" t="s">
        <v>28</v>
      </c>
      <c r="U13" s="103">
        <v>4.1301324478000003</v>
      </c>
      <c r="V13" s="99">
        <v>4.1259728668999998</v>
      </c>
      <c r="W13" s="99">
        <v>4.1342962220999997</v>
      </c>
      <c r="X13" s="99" t="s">
        <v>28</v>
      </c>
      <c r="Y13" s="99" t="s">
        <v>28</v>
      </c>
      <c r="Z13" s="99" t="s">
        <v>28</v>
      </c>
      <c r="AA13" s="102">
        <v>3978313</v>
      </c>
      <c r="AB13" s="102">
        <v>941304</v>
      </c>
      <c r="AC13" s="100">
        <v>4.2263848873000001</v>
      </c>
      <c r="AD13" s="99">
        <v>4.2222338724000004</v>
      </c>
      <c r="AE13" s="99">
        <v>4.2305399832999999</v>
      </c>
      <c r="AF13" s="99" t="s">
        <v>28</v>
      </c>
      <c r="AG13" s="103">
        <v>4.2263848873000001</v>
      </c>
      <c r="AH13" s="99">
        <v>4.2222338724000004</v>
      </c>
      <c r="AI13" s="99">
        <v>4.2305399832999999</v>
      </c>
      <c r="AJ13" s="99" t="s">
        <v>28</v>
      </c>
      <c r="AK13" s="99" t="s">
        <v>28</v>
      </c>
      <c r="AL13" s="99" t="s">
        <v>28</v>
      </c>
      <c r="AM13" s="99">
        <v>0.53325615299999996</v>
      </c>
      <c r="AN13" s="99">
        <v>1.0068066797999999</v>
      </c>
      <c r="AO13" s="99">
        <v>0.9855491971</v>
      </c>
      <c r="AP13" s="99">
        <v>1.0285226689</v>
      </c>
      <c r="AQ13" s="99">
        <v>0.3669503147</v>
      </c>
      <c r="AR13" s="99">
        <v>1.0098970871999999</v>
      </c>
      <c r="AS13" s="99">
        <v>0.98851984879999999</v>
      </c>
      <c r="AT13" s="99">
        <v>1.0317366191999999</v>
      </c>
      <c r="AU13" s="101" t="s">
        <v>28</v>
      </c>
      <c r="AV13" s="101" t="s">
        <v>28</v>
      </c>
      <c r="AW13" s="101" t="s">
        <v>28</v>
      </c>
      <c r="AX13" s="101" t="s">
        <v>28</v>
      </c>
      <c r="AY13" s="101" t="s">
        <v>28</v>
      </c>
      <c r="AZ13" s="101" t="s">
        <v>28</v>
      </c>
      <c r="BA13" s="101" t="s">
        <v>28</v>
      </c>
      <c r="BB13" s="101" t="s">
        <v>28</v>
      </c>
      <c r="BC13" s="95" t="s">
        <v>28</v>
      </c>
      <c r="BD13" s="96">
        <v>3428896</v>
      </c>
      <c r="BE13" s="96">
        <v>3783445</v>
      </c>
      <c r="BF13" s="96">
        <v>3978313</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1">
        <v>15418</v>
      </c>
      <c r="D14" s="102">
        <v>4589</v>
      </c>
      <c r="E14" s="100">
        <v>3.7699064988000002</v>
      </c>
      <c r="F14" s="99">
        <v>3.5427339479</v>
      </c>
      <c r="G14" s="99">
        <v>4.011646152</v>
      </c>
      <c r="H14" s="99">
        <v>2.5450173999999998E-3</v>
      </c>
      <c r="I14" s="103">
        <v>3.3597733711000002</v>
      </c>
      <c r="J14" s="99">
        <v>3.3071569898000002</v>
      </c>
      <c r="K14" s="99">
        <v>3.4132268713</v>
      </c>
      <c r="L14" s="99">
        <v>0.90873628559999997</v>
      </c>
      <c r="M14" s="99">
        <v>0.85397632270000001</v>
      </c>
      <c r="N14" s="99">
        <v>0.96700764979999998</v>
      </c>
      <c r="O14" s="102">
        <v>18306</v>
      </c>
      <c r="P14" s="102">
        <v>5216</v>
      </c>
      <c r="Q14" s="100">
        <v>3.7919714172000001</v>
      </c>
      <c r="R14" s="99">
        <v>3.5641538928999998</v>
      </c>
      <c r="S14" s="99">
        <v>4.0343508335999996</v>
      </c>
      <c r="T14" s="99">
        <v>1.3833743E-3</v>
      </c>
      <c r="U14" s="103">
        <v>3.5095858895999998</v>
      </c>
      <c r="V14" s="99">
        <v>3.4591121573999999</v>
      </c>
      <c r="W14" s="99">
        <v>3.5607961106000001</v>
      </c>
      <c r="X14" s="99">
        <v>0.90384277410000002</v>
      </c>
      <c r="Y14" s="99">
        <v>0.84954088189999999</v>
      </c>
      <c r="Z14" s="99">
        <v>0.96161559460000001</v>
      </c>
      <c r="AA14" s="102">
        <v>22009</v>
      </c>
      <c r="AB14" s="102">
        <v>6010</v>
      </c>
      <c r="AC14" s="100">
        <v>3.8353640739000001</v>
      </c>
      <c r="AD14" s="99">
        <v>3.6070178407000002</v>
      </c>
      <c r="AE14" s="99">
        <v>4.0781660166</v>
      </c>
      <c r="AF14" s="99">
        <v>1.9361541000000001E-3</v>
      </c>
      <c r="AG14" s="103">
        <v>3.6620632280000001</v>
      </c>
      <c r="AH14" s="99">
        <v>3.6140005329</v>
      </c>
      <c r="AI14" s="99">
        <v>3.7107651101000001</v>
      </c>
      <c r="AJ14" s="99">
        <v>0.90748102129999997</v>
      </c>
      <c r="AK14" s="99">
        <v>0.85345228529999995</v>
      </c>
      <c r="AL14" s="99">
        <v>0.96493010580000005</v>
      </c>
      <c r="AM14" s="99">
        <v>0.7296762645</v>
      </c>
      <c r="AN14" s="99">
        <v>1.0114432974000001</v>
      </c>
      <c r="AO14" s="99">
        <v>0.94822971769999997</v>
      </c>
      <c r="AP14" s="99">
        <v>1.0788710000999999</v>
      </c>
      <c r="AQ14" s="99">
        <v>0.86087784950000001</v>
      </c>
      <c r="AR14" s="99">
        <v>1.0058529087000001</v>
      </c>
      <c r="AS14" s="99">
        <v>0.94230275100000005</v>
      </c>
      <c r="AT14" s="99">
        <v>1.0736889739</v>
      </c>
      <c r="AU14" s="101">
        <v>1</v>
      </c>
      <c r="AV14" s="101">
        <v>2</v>
      </c>
      <c r="AW14" s="101">
        <v>3</v>
      </c>
      <c r="AX14" s="101" t="s">
        <v>28</v>
      </c>
      <c r="AY14" s="101" t="s">
        <v>28</v>
      </c>
      <c r="AZ14" s="101" t="s">
        <v>28</v>
      </c>
      <c r="BA14" s="101" t="s">
        <v>28</v>
      </c>
      <c r="BB14" s="101" t="s">
        <v>28</v>
      </c>
      <c r="BC14" s="95" t="s">
        <v>231</v>
      </c>
      <c r="BD14" s="96">
        <v>15418</v>
      </c>
      <c r="BE14" s="96">
        <v>18306</v>
      </c>
      <c r="BF14" s="96">
        <v>22009</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1">
        <v>16534</v>
      </c>
      <c r="D15" s="104">
        <v>4777</v>
      </c>
      <c r="E15" s="105">
        <v>3.7871809824999998</v>
      </c>
      <c r="F15" s="93">
        <v>3.5597364398</v>
      </c>
      <c r="G15" s="93">
        <v>4.0291577864999999</v>
      </c>
      <c r="H15" s="93">
        <v>3.9292054E-3</v>
      </c>
      <c r="I15" s="94">
        <v>3.4611680970999998</v>
      </c>
      <c r="J15" s="93">
        <v>3.4088109311000001</v>
      </c>
      <c r="K15" s="93">
        <v>3.5143294360000001</v>
      </c>
      <c r="L15" s="93">
        <v>0.9129003014</v>
      </c>
      <c r="M15" s="93">
        <v>0.85807477480000005</v>
      </c>
      <c r="N15" s="93">
        <v>0.9712288308</v>
      </c>
      <c r="O15" s="104">
        <v>18980</v>
      </c>
      <c r="P15" s="104">
        <v>5383</v>
      </c>
      <c r="Q15" s="105">
        <v>3.7569254597000001</v>
      </c>
      <c r="R15" s="93">
        <v>3.5322395352</v>
      </c>
      <c r="S15" s="93">
        <v>3.9959036665999998</v>
      </c>
      <c r="T15" s="93">
        <v>4.510397E-4</v>
      </c>
      <c r="U15" s="94">
        <v>3.5259149173000002</v>
      </c>
      <c r="V15" s="93">
        <v>3.4761083949999998</v>
      </c>
      <c r="W15" s="93">
        <v>3.5764350796</v>
      </c>
      <c r="X15" s="93">
        <v>0.89548932619999999</v>
      </c>
      <c r="Y15" s="93">
        <v>0.84193387259999997</v>
      </c>
      <c r="Z15" s="93">
        <v>0.95245144479999999</v>
      </c>
      <c r="AA15" s="104">
        <v>23775</v>
      </c>
      <c r="AB15" s="104">
        <v>6751</v>
      </c>
      <c r="AC15" s="105">
        <v>3.9114105881999999</v>
      </c>
      <c r="AD15" s="93">
        <v>3.6798253415</v>
      </c>
      <c r="AE15" s="93">
        <v>4.1575703651999998</v>
      </c>
      <c r="AF15" s="93">
        <v>1.28774639E-2</v>
      </c>
      <c r="AG15" s="94">
        <v>3.5217004888000001</v>
      </c>
      <c r="AH15" s="93">
        <v>3.4772186267</v>
      </c>
      <c r="AI15" s="93">
        <v>3.5667513792999999</v>
      </c>
      <c r="AJ15" s="93">
        <v>0.92547429830000005</v>
      </c>
      <c r="AK15" s="93">
        <v>0.87067918320000004</v>
      </c>
      <c r="AL15" s="93">
        <v>0.98371787619999995</v>
      </c>
      <c r="AM15" s="93">
        <v>0.2166337914</v>
      </c>
      <c r="AN15" s="93">
        <v>1.0411200941000001</v>
      </c>
      <c r="AO15" s="93">
        <v>0.97664927069999996</v>
      </c>
      <c r="AP15" s="93">
        <v>1.1098467821</v>
      </c>
      <c r="AQ15" s="93">
        <v>0.80826223249999996</v>
      </c>
      <c r="AR15" s="93">
        <v>0.99201107030000002</v>
      </c>
      <c r="AS15" s="93">
        <v>0.92978264209999995</v>
      </c>
      <c r="AT15" s="93">
        <v>1.0584043183</v>
      </c>
      <c r="AU15" s="91">
        <v>1</v>
      </c>
      <c r="AV15" s="91">
        <v>2</v>
      </c>
      <c r="AW15" s="91" t="s">
        <v>28</v>
      </c>
      <c r="AX15" s="91" t="s">
        <v>28</v>
      </c>
      <c r="AY15" s="91" t="s">
        <v>28</v>
      </c>
      <c r="AZ15" s="91" t="s">
        <v>28</v>
      </c>
      <c r="BA15" s="91" t="s">
        <v>28</v>
      </c>
      <c r="BB15" s="91" t="s">
        <v>28</v>
      </c>
      <c r="BC15" s="97" t="s">
        <v>429</v>
      </c>
      <c r="BD15" s="98">
        <v>16534</v>
      </c>
      <c r="BE15" s="98">
        <v>18980</v>
      </c>
      <c r="BF15" s="98">
        <v>23775</v>
      </c>
    </row>
    <row r="16" spans="1:93" x14ac:dyDescent="0.3">
      <c r="A16" s="9"/>
      <c r="B16" t="s">
        <v>75</v>
      </c>
      <c r="C16" s="91">
        <v>17673</v>
      </c>
      <c r="D16" s="104">
        <v>5559</v>
      </c>
      <c r="E16" s="105">
        <v>3.6242183731000002</v>
      </c>
      <c r="F16" s="93">
        <v>3.4061502281</v>
      </c>
      <c r="G16" s="93">
        <v>3.8562476509999999</v>
      </c>
      <c r="H16" s="93">
        <v>1.9780899999999999E-5</v>
      </c>
      <c r="I16" s="94">
        <v>3.1791689153</v>
      </c>
      <c r="J16" s="93">
        <v>3.1326414884</v>
      </c>
      <c r="K16" s="93">
        <v>3.2263873888000001</v>
      </c>
      <c r="L16" s="93">
        <v>0.87361815040000002</v>
      </c>
      <c r="M16" s="93">
        <v>0.82105280530000002</v>
      </c>
      <c r="N16" s="93">
        <v>0.92954882780000003</v>
      </c>
      <c r="O16" s="104">
        <v>20274</v>
      </c>
      <c r="P16" s="104">
        <v>6016</v>
      </c>
      <c r="Q16" s="105">
        <v>3.7512917533999999</v>
      </c>
      <c r="R16" s="93">
        <v>3.5268430837000002</v>
      </c>
      <c r="S16" s="93">
        <v>3.9900243604000001</v>
      </c>
      <c r="T16" s="93">
        <v>3.7894239999999998E-4</v>
      </c>
      <c r="U16" s="94">
        <v>3.3700132978999999</v>
      </c>
      <c r="V16" s="93">
        <v>3.3239426449999998</v>
      </c>
      <c r="W16" s="93">
        <v>3.4167225012000002</v>
      </c>
      <c r="X16" s="93">
        <v>0.89414649319999995</v>
      </c>
      <c r="Y16" s="93">
        <v>0.84064759089999996</v>
      </c>
      <c r="Z16" s="93">
        <v>0.95105007129999997</v>
      </c>
      <c r="AA16" s="104">
        <v>25251</v>
      </c>
      <c r="AB16" s="104">
        <v>6923</v>
      </c>
      <c r="AC16" s="105">
        <v>3.8498230058999998</v>
      </c>
      <c r="AD16" s="93">
        <v>3.6214394315999998</v>
      </c>
      <c r="AE16" s="93">
        <v>4.0926094324999998</v>
      </c>
      <c r="AF16" s="93">
        <v>2.7825771000000001E-3</v>
      </c>
      <c r="AG16" s="94">
        <v>3.6474071933999999</v>
      </c>
      <c r="AH16" s="93">
        <v>3.6026958747000002</v>
      </c>
      <c r="AI16" s="93">
        <v>3.6926734027000001</v>
      </c>
      <c r="AJ16" s="93">
        <v>0.91090213229999994</v>
      </c>
      <c r="AK16" s="93">
        <v>0.85686456109999998</v>
      </c>
      <c r="AL16" s="93">
        <v>0.96834754560000003</v>
      </c>
      <c r="AM16" s="93">
        <v>0.42769340900000002</v>
      </c>
      <c r="AN16" s="93">
        <v>1.0262659529</v>
      </c>
      <c r="AO16" s="93">
        <v>0.96257636639999999</v>
      </c>
      <c r="AP16" s="93">
        <v>1.0941696085999999</v>
      </c>
      <c r="AQ16" s="93">
        <v>0.29818320170000001</v>
      </c>
      <c r="AR16" s="93">
        <v>1.0350622858</v>
      </c>
      <c r="AS16" s="93">
        <v>0.969996309</v>
      </c>
      <c r="AT16" s="93">
        <v>1.1044927959999999</v>
      </c>
      <c r="AU16" s="91">
        <v>1</v>
      </c>
      <c r="AV16" s="91">
        <v>2</v>
      </c>
      <c r="AW16" s="91">
        <v>3</v>
      </c>
      <c r="AX16" s="91" t="s">
        <v>28</v>
      </c>
      <c r="AY16" s="91" t="s">
        <v>28</v>
      </c>
      <c r="AZ16" s="91" t="s">
        <v>28</v>
      </c>
      <c r="BA16" s="91" t="s">
        <v>28</v>
      </c>
      <c r="BB16" s="91" t="s">
        <v>28</v>
      </c>
      <c r="BC16" s="97" t="s">
        <v>231</v>
      </c>
      <c r="BD16" s="98">
        <v>17673</v>
      </c>
      <c r="BE16" s="98">
        <v>20274</v>
      </c>
      <c r="BF16" s="98">
        <v>25251</v>
      </c>
    </row>
    <row r="17" spans="1:58" x14ac:dyDescent="0.3">
      <c r="A17" s="9"/>
      <c r="B17" t="s">
        <v>67</v>
      </c>
      <c r="C17" s="91">
        <v>4708</v>
      </c>
      <c r="D17" s="104">
        <v>1345</v>
      </c>
      <c r="E17" s="105">
        <v>3.6480078766999999</v>
      </c>
      <c r="F17" s="93">
        <v>3.4129043119000002</v>
      </c>
      <c r="G17" s="93">
        <v>3.8993069399000002</v>
      </c>
      <c r="H17" s="93">
        <v>1.5516600000000001E-4</v>
      </c>
      <c r="I17" s="94">
        <v>3.5003717472</v>
      </c>
      <c r="J17" s="93">
        <v>3.4017991839000001</v>
      </c>
      <c r="K17" s="93">
        <v>3.6018006079</v>
      </c>
      <c r="L17" s="93">
        <v>0.87935261229999995</v>
      </c>
      <c r="M17" s="93">
        <v>0.82268087779999999</v>
      </c>
      <c r="N17" s="93">
        <v>0.93992827310000004</v>
      </c>
      <c r="O17" s="104">
        <v>4752</v>
      </c>
      <c r="P17" s="104">
        <v>1292</v>
      </c>
      <c r="Q17" s="105">
        <v>3.6310165081000001</v>
      </c>
      <c r="R17" s="93">
        <v>3.395248123</v>
      </c>
      <c r="S17" s="93">
        <v>3.8831568133999999</v>
      </c>
      <c r="T17" s="93">
        <v>2.4674599999999999E-5</v>
      </c>
      <c r="U17" s="94">
        <v>3.6780185758999999</v>
      </c>
      <c r="V17" s="93">
        <v>3.5749172010999999</v>
      </c>
      <c r="W17" s="93">
        <v>3.7840934162000002</v>
      </c>
      <c r="X17" s="93">
        <v>0.86547805150000001</v>
      </c>
      <c r="Y17" s="93">
        <v>0.80928101630000004</v>
      </c>
      <c r="Z17" s="93">
        <v>0.92557744779999995</v>
      </c>
      <c r="AA17" s="104">
        <v>4793</v>
      </c>
      <c r="AB17" s="104">
        <v>1285</v>
      </c>
      <c r="AC17" s="105">
        <v>3.6991302267999999</v>
      </c>
      <c r="AD17" s="93">
        <v>3.4593852580000002</v>
      </c>
      <c r="AE17" s="93">
        <v>3.9554901849999999</v>
      </c>
      <c r="AF17" s="93">
        <v>9.7162600000000004E-5</v>
      </c>
      <c r="AG17" s="94">
        <v>3.7299610895000002</v>
      </c>
      <c r="AH17" s="93">
        <v>3.6258455200999999</v>
      </c>
      <c r="AI17" s="93">
        <v>3.8370663207</v>
      </c>
      <c r="AJ17" s="93">
        <v>0.87524688959999997</v>
      </c>
      <c r="AK17" s="93">
        <v>0.8185211121</v>
      </c>
      <c r="AL17" s="93">
        <v>0.93590392040000003</v>
      </c>
      <c r="AM17" s="93">
        <v>0.62502119320000005</v>
      </c>
      <c r="AN17" s="93">
        <v>1.0187588567999999</v>
      </c>
      <c r="AO17" s="93">
        <v>0.94559158269999999</v>
      </c>
      <c r="AP17" s="93">
        <v>1.0975876132</v>
      </c>
      <c r="AQ17" s="93">
        <v>0.90182751979999998</v>
      </c>
      <c r="AR17" s="93">
        <v>0.99534228840000005</v>
      </c>
      <c r="AS17" s="93">
        <v>0.92418027110000001</v>
      </c>
      <c r="AT17" s="93">
        <v>1.0719837915999999</v>
      </c>
      <c r="AU17" s="91">
        <v>1</v>
      </c>
      <c r="AV17" s="91">
        <v>2</v>
      </c>
      <c r="AW17" s="91">
        <v>3</v>
      </c>
      <c r="AX17" s="91" t="s">
        <v>28</v>
      </c>
      <c r="AY17" s="91" t="s">
        <v>28</v>
      </c>
      <c r="AZ17" s="91" t="s">
        <v>28</v>
      </c>
      <c r="BA17" s="91" t="s">
        <v>28</v>
      </c>
      <c r="BB17" s="91" t="s">
        <v>28</v>
      </c>
      <c r="BC17" s="97" t="s">
        <v>231</v>
      </c>
      <c r="BD17" s="98">
        <v>4708</v>
      </c>
      <c r="BE17" s="98">
        <v>4752</v>
      </c>
      <c r="BF17" s="98">
        <v>4793</v>
      </c>
    </row>
    <row r="18" spans="1:58" x14ac:dyDescent="0.3">
      <c r="A18" s="9"/>
      <c r="B18" t="s">
        <v>66</v>
      </c>
      <c r="C18" s="91">
        <v>21534</v>
      </c>
      <c r="D18" s="104">
        <v>6758</v>
      </c>
      <c r="E18" s="105">
        <v>3.6934275903999998</v>
      </c>
      <c r="F18" s="93">
        <v>3.4754969312999999</v>
      </c>
      <c r="G18" s="93">
        <v>3.9250235678999998</v>
      </c>
      <c r="H18" s="93">
        <v>1.8065480000000001E-4</v>
      </c>
      <c r="I18" s="94">
        <v>3.1864456940000001</v>
      </c>
      <c r="J18" s="93">
        <v>3.1441695659</v>
      </c>
      <c r="K18" s="93">
        <v>3.2292902619000001</v>
      </c>
      <c r="L18" s="93">
        <v>0.89030103819999995</v>
      </c>
      <c r="M18" s="93">
        <v>0.83776883410000003</v>
      </c>
      <c r="N18" s="93">
        <v>0.94612726849999995</v>
      </c>
      <c r="O18" s="104">
        <v>26246</v>
      </c>
      <c r="P18" s="104">
        <v>8117</v>
      </c>
      <c r="Q18" s="105">
        <v>3.7066478487999999</v>
      </c>
      <c r="R18" s="93">
        <v>3.4890955715</v>
      </c>
      <c r="S18" s="93">
        <v>3.9377649575999998</v>
      </c>
      <c r="T18" s="93">
        <v>5.9828599999999998E-5</v>
      </c>
      <c r="U18" s="94">
        <v>3.2334606382</v>
      </c>
      <c r="V18" s="93">
        <v>3.1945776448999998</v>
      </c>
      <c r="W18" s="93">
        <v>3.2728168981999999</v>
      </c>
      <c r="X18" s="93">
        <v>0.88350530780000003</v>
      </c>
      <c r="Y18" s="93">
        <v>0.83165020869999995</v>
      </c>
      <c r="Z18" s="93">
        <v>0.93859367900000001</v>
      </c>
      <c r="AA18" s="104">
        <v>29657</v>
      </c>
      <c r="AB18" s="104">
        <v>8996</v>
      </c>
      <c r="AC18" s="105">
        <v>3.6433274464999998</v>
      </c>
      <c r="AD18" s="93">
        <v>3.4298866427000001</v>
      </c>
      <c r="AE18" s="93">
        <v>3.8700506067</v>
      </c>
      <c r="AF18" s="93">
        <v>1.4389760000000001E-6</v>
      </c>
      <c r="AG18" s="94">
        <v>3.2966874166000002</v>
      </c>
      <c r="AH18" s="93">
        <v>3.2593801679999999</v>
      </c>
      <c r="AI18" s="93">
        <v>3.3344216884</v>
      </c>
      <c r="AJ18" s="93">
        <v>0.8620434588</v>
      </c>
      <c r="AK18" s="93">
        <v>0.81154147909999996</v>
      </c>
      <c r="AL18" s="93">
        <v>0.91568816139999998</v>
      </c>
      <c r="AM18" s="93">
        <v>0.58682801579999999</v>
      </c>
      <c r="AN18" s="93">
        <v>0.98291707090000002</v>
      </c>
      <c r="AO18" s="93">
        <v>0.92369429349999999</v>
      </c>
      <c r="AP18" s="93">
        <v>1.0459369242000001</v>
      </c>
      <c r="AQ18" s="93">
        <v>0.91089228310000003</v>
      </c>
      <c r="AR18" s="93">
        <v>1.0035794010000001</v>
      </c>
      <c r="AS18" s="93">
        <v>0.94270483469999999</v>
      </c>
      <c r="AT18" s="93">
        <v>1.0683849038</v>
      </c>
      <c r="AU18" s="91">
        <v>1</v>
      </c>
      <c r="AV18" s="91">
        <v>2</v>
      </c>
      <c r="AW18" s="91">
        <v>3</v>
      </c>
      <c r="AX18" s="91" t="s">
        <v>28</v>
      </c>
      <c r="AY18" s="91" t="s">
        <v>28</v>
      </c>
      <c r="AZ18" s="91" t="s">
        <v>28</v>
      </c>
      <c r="BA18" s="91" t="s">
        <v>28</v>
      </c>
      <c r="BB18" s="91" t="s">
        <v>28</v>
      </c>
      <c r="BC18" s="97" t="s">
        <v>231</v>
      </c>
      <c r="BD18" s="98">
        <v>21534</v>
      </c>
      <c r="BE18" s="98">
        <v>26246</v>
      </c>
      <c r="BF18" s="98">
        <v>29657</v>
      </c>
    </row>
    <row r="19" spans="1:58" x14ac:dyDescent="0.3">
      <c r="A19" s="9"/>
      <c r="B19" t="s">
        <v>69</v>
      </c>
      <c r="C19" s="91">
        <v>20946</v>
      </c>
      <c r="D19" s="104">
        <v>6519</v>
      </c>
      <c r="E19" s="105">
        <v>3.7072672307999999</v>
      </c>
      <c r="F19" s="93">
        <v>3.4871137472</v>
      </c>
      <c r="G19" s="93">
        <v>3.9413197610999999</v>
      </c>
      <c r="H19" s="93">
        <v>3.1792639999999998E-4</v>
      </c>
      <c r="I19" s="94">
        <v>3.2130694892</v>
      </c>
      <c r="J19" s="93">
        <v>3.1698499361999999</v>
      </c>
      <c r="K19" s="93">
        <v>3.2568783223</v>
      </c>
      <c r="L19" s="93">
        <v>0.89363708470000003</v>
      </c>
      <c r="M19" s="93">
        <v>0.84056906850000002</v>
      </c>
      <c r="N19" s="93">
        <v>0.9500554672</v>
      </c>
      <c r="O19" s="104">
        <v>28520</v>
      </c>
      <c r="P19" s="104">
        <v>8258</v>
      </c>
      <c r="Q19" s="105">
        <v>3.7753143893000001</v>
      </c>
      <c r="R19" s="93">
        <v>3.5536470652999999</v>
      </c>
      <c r="S19" s="93">
        <v>4.0108087483999997</v>
      </c>
      <c r="T19" s="93">
        <v>6.3236490000000004E-4</v>
      </c>
      <c r="U19" s="94">
        <v>3.4536207314</v>
      </c>
      <c r="V19" s="93">
        <v>3.4137705546000001</v>
      </c>
      <c r="W19" s="93">
        <v>3.4939360937999999</v>
      </c>
      <c r="X19" s="93">
        <v>0.89987245559999995</v>
      </c>
      <c r="Y19" s="93">
        <v>0.84703650640000006</v>
      </c>
      <c r="Z19" s="93">
        <v>0.9560041748</v>
      </c>
      <c r="AA19" s="104">
        <v>36022</v>
      </c>
      <c r="AB19" s="104">
        <v>9896</v>
      </c>
      <c r="AC19" s="105">
        <v>3.9244592275999999</v>
      </c>
      <c r="AD19" s="93">
        <v>3.6954044269000001</v>
      </c>
      <c r="AE19" s="93">
        <v>4.16771169</v>
      </c>
      <c r="AF19" s="93">
        <v>1.5710220099999998E-2</v>
      </c>
      <c r="AG19" s="94">
        <v>3.6400565884999998</v>
      </c>
      <c r="AH19" s="93">
        <v>3.6026600145000001</v>
      </c>
      <c r="AI19" s="93">
        <v>3.6778413489999999</v>
      </c>
      <c r="AJ19" s="93">
        <v>0.92856172169999995</v>
      </c>
      <c r="AK19" s="93">
        <v>0.87436533240000003</v>
      </c>
      <c r="AL19" s="93">
        <v>0.98611740319999996</v>
      </c>
      <c r="AM19" s="93">
        <v>0.220209711</v>
      </c>
      <c r="AN19" s="93">
        <v>1.0395052763999999</v>
      </c>
      <c r="AO19" s="93">
        <v>0.97707025400000003</v>
      </c>
      <c r="AP19" s="93">
        <v>1.1059299116000001</v>
      </c>
      <c r="AQ19" s="93">
        <v>0.57142238860000005</v>
      </c>
      <c r="AR19" s="93">
        <v>1.0183550723999999</v>
      </c>
      <c r="AS19" s="93">
        <v>0.95618840350000001</v>
      </c>
      <c r="AT19" s="93">
        <v>1.0845635124999999</v>
      </c>
      <c r="AU19" s="91">
        <v>1</v>
      </c>
      <c r="AV19" s="91">
        <v>2</v>
      </c>
      <c r="AW19" s="91" t="s">
        <v>28</v>
      </c>
      <c r="AX19" s="91" t="s">
        <v>28</v>
      </c>
      <c r="AY19" s="91" t="s">
        <v>28</v>
      </c>
      <c r="AZ19" s="91" t="s">
        <v>28</v>
      </c>
      <c r="BA19" s="91" t="s">
        <v>28</v>
      </c>
      <c r="BB19" s="91" t="s">
        <v>28</v>
      </c>
      <c r="BC19" s="97" t="s">
        <v>429</v>
      </c>
      <c r="BD19" s="98">
        <v>20946</v>
      </c>
      <c r="BE19" s="98">
        <v>28520</v>
      </c>
      <c r="BF19" s="98">
        <v>36022</v>
      </c>
    </row>
    <row r="20" spans="1:58" x14ac:dyDescent="0.3">
      <c r="A20" s="9"/>
      <c r="B20" t="s">
        <v>65</v>
      </c>
      <c r="C20" s="91">
        <v>18792</v>
      </c>
      <c r="D20" s="104">
        <v>5450</v>
      </c>
      <c r="E20" s="105">
        <v>3.6691474842999998</v>
      </c>
      <c r="F20" s="93">
        <v>3.4521631019000001</v>
      </c>
      <c r="G20" s="93">
        <v>3.8997703365</v>
      </c>
      <c r="H20" s="93">
        <v>7.8791300000000006E-5</v>
      </c>
      <c r="I20" s="94">
        <v>3.4480733945000002</v>
      </c>
      <c r="J20" s="93">
        <v>3.3991251505000002</v>
      </c>
      <c r="K20" s="93">
        <v>3.4977265054000002</v>
      </c>
      <c r="L20" s="93">
        <v>0.8844483165</v>
      </c>
      <c r="M20" s="93">
        <v>0.83214421250000004</v>
      </c>
      <c r="N20" s="93">
        <v>0.94003997490000002</v>
      </c>
      <c r="O20" s="104">
        <v>21617</v>
      </c>
      <c r="P20" s="104">
        <v>5784</v>
      </c>
      <c r="Q20" s="105">
        <v>3.8963035408</v>
      </c>
      <c r="R20" s="93">
        <v>3.6668611316000002</v>
      </c>
      <c r="S20" s="93">
        <v>4.1401025939</v>
      </c>
      <c r="T20" s="93">
        <v>1.6924325099999998E-2</v>
      </c>
      <c r="U20" s="94">
        <v>3.7373789765000001</v>
      </c>
      <c r="V20" s="93">
        <v>3.6878879996</v>
      </c>
      <c r="W20" s="93">
        <v>3.7875341158000002</v>
      </c>
      <c r="X20" s="93">
        <v>0.92871106179999996</v>
      </c>
      <c r="Y20" s="93">
        <v>0.87402186690000006</v>
      </c>
      <c r="Z20" s="93">
        <v>0.98682226250000005</v>
      </c>
      <c r="AA20" s="104">
        <v>19979</v>
      </c>
      <c r="AB20" s="104">
        <v>5340</v>
      </c>
      <c r="AC20" s="105">
        <v>3.7946556921000001</v>
      </c>
      <c r="AD20" s="93">
        <v>3.5702195926</v>
      </c>
      <c r="AE20" s="93">
        <v>4.0332006051000002</v>
      </c>
      <c r="AF20" s="93">
        <v>5.3206399999999995E-4</v>
      </c>
      <c r="AG20" s="94">
        <v>3.7413857678000002</v>
      </c>
      <c r="AH20" s="93">
        <v>3.6898645459999999</v>
      </c>
      <c r="AI20" s="93">
        <v>3.7936263754000001</v>
      </c>
      <c r="AJ20" s="93">
        <v>0.89784905849999996</v>
      </c>
      <c r="AK20" s="93">
        <v>0.84474549470000004</v>
      </c>
      <c r="AL20" s="93">
        <v>0.95429089219999996</v>
      </c>
      <c r="AM20" s="93">
        <v>0.4102785954</v>
      </c>
      <c r="AN20" s="93">
        <v>0.9739117223</v>
      </c>
      <c r="AO20" s="93">
        <v>0.91451861000000001</v>
      </c>
      <c r="AP20" s="93">
        <v>1.0371621009000001</v>
      </c>
      <c r="AQ20" s="93">
        <v>6.1292799600000003E-2</v>
      </c>
      <c r="AR20" s="93">
        <v>1.0619097645</v>
      </c>
      <c r="AS20" s="93">
        <v>0.99716051419999996</v>
      </c>
      <c r="AT20" s="93">
        <v>1.1308634184999999</v>
      </c>
      <c r="AU20" s="91">
        <v>1</v>
      </c>
      <c r="AV20" s="91" t="s">
        <v>28</v>
      </c>
      <c r="AW20" s="91">
        <v>3</v>
      </c>
      <c r="AX20" s="91" t="s">
        <v>28</v>
      </c>
      <c r="AY20" s="91" t="s">
        <v>28</v>
      </c>
      <c r="AZ20" s="91" t="s">
        <v>28</v>
      </c>
      <c r="BA20" s="91" t="s">
        <v>28</v>
      </c>
      <c r="BB20" s="91" t="s">
        <v>28</v>
      </c>
      <c r="BC20" s="97" t="s">
        <v>427</v>
      </c>
      <c r="BD20" s="98">
        <v>18792</v>
      </c>
      <c r="BE20" s="98">
        <v>21617</v>
      </c>
      <c r="BF20" s="98">
        <v>19979</v>
      </c>
    </row>
    <row r="21" spans="1:58" x14ac:dyDescent="0.3">
      <c r="A21" s="9"/>
      <c r="B21" t="s">
        <v>64</v>
      </c>
      <c r="C21" s="91">
        <v>7879</v>
      </c>
      <c r="D21" s="104">
        <v>2860</v>
      </c>
      <c r="E21" s="105">
        <v>3.2757971468</v>
      </c>
      <c r="F21" s="93">
        <v>3.0699469053000001</v>
      </c>
      <c r="G21" s="93">
        <v>3.4954503376999999</v>
      </c>
      <c r="H21" s="93">
        <v>9.8382279999999994E-13</v>
      </c>
      <c r="I21" s="94">
        <v>2.7548951049000001</v>
      </c>
      <c r="J21" s="93">
        <v>2.6947318019000002</v>
      </c>
      <c r="K21" s="93">
        <v>2.8164016298000001</v>
      </c>
      <c r="L21" s="93">
        <v>0.78963118379999997</v>
      </c>
      <c r="M21" s="93">
        <v>0.7400109654</v>
      </c>
      <c r="N21" s="93">
        <v>0.84257860439999999</v>
      </c>
      <c r="O21" s="104">
        <v>8227</v>
      </c>
      <c r="P21" s="104">
        <v>2849</v>
      </c>
      <c r="Q21" s="105">
        <v>3.3346423893999999</v>
      </c>
      <c r="R21" s="93">
        <v>3.1251423219999999</v>
      </c>
      <c r="S21" s="93">
        <v>3.5581867061999999</v>
      </c>
      <c r="T21" s="93">
        <v>4.0330579999999998E-12</v>
      </c>
      <c r="U21" s="94">
        <v>2.8876798877000001</v>
      </c>
      <c r="V21" s="93">
        <v>2.8259504126000001</v>
      </c>
      <c r="W21" s="93">
        <v>2.9507577687</v>
      </c>
      <c r="X21" s="93">
        <v>0.7948352179</v>
      </c>
      <c r="Y21" s="93">
        <v>0.74489941910000002</v>
      </c>
      <c r="Z21" s="93">
        <v>0.84811856139999997</v>
      </c>
      <c r="AA21" s="104">
        <v>9687</v>
      </c>
      <c r="AB21" s="104">
        <v>3366</v>
      </c>
      <c r="AC21" s="105">
        <v>3.2149060672999998</v>
      </c>
      <c r="AD21" s="93">
        <v>3.0156746569999999</v>
      </c>
      <c r="AE21" s="93">
        <v>3.4272997578000002</v>
      </c>
      <c r="AF21" s="93">
        <v>5.2654169999999998E-17</v>
      </c>
      <c r="AG21" s="94">
        <v>2.8778966131999999</v>
      </c>
      <c r="AH21" s="93">
        <v>2.8211537057</v>
      </c>
      <c r="AI21" s="93">
        <v>2.9357808117999999</v>
      </c>
      <c r="AJ21" s="93">
        <v>0.76067517579999999</v>
      </c>
      <c r="AK21" s="93">
        <v>0.71353526410000001</v>
      </c>
      <c r="AL21" s="93">
        <v>0.81092939929999996</v>
      </c>
      <c r="AM21" s="93">
        <v>0.30392705720000002</v>
      </c>
      <c r="AN21" s="93">
        <v>0.96409320460000003</v>
      </c>
      <c r="AO21" s="93">
        <v>0.89917059470000005</v>
      </c>
      <c r="AP21" s="93">
        <v>1.0337034067999999</v>
      </c>
      <c r="AQ21" s="93">
        <v>0.62092426820000002</v>
      </c>
      <c r="AR21" s="93">
        <v>1.0179636406000001</v>
      </c>
      <c r="AS21" s="93">
        <v>0.94861011930000005</v>
      </c>
      <c r="AT21" s="93">
        <v>1.0923876443</v>
      </c>
      <c r="AU21" s="91">
        <v>1</v>
      </c>
      <c r="AV21" s="91">
        <v>2</v>
      </c>
      <c r="AW21" s="91">
        <v>3</v>
      </c>
      <c r="AX21" s="91" t="s">
        <v>28</v>
      </c>
      <c r="AY21" s="91" t="s">
        <v>28</v>
      </c>
      <c r="AZ21" s="91" t="s">
        <v>28</v>
      </c>
      <c r="BA21" s="91" t="s">
        <v>28</v>
      </c>
      <c r="BB21" s="91" t="s">
        <v>28</v>
      </c>
      <c r="BC21" s="97" t="s">
        <v>231</v>
      </c>
      <c r="BD21" s="98">
        <v>7879</v>
      </c>
      <c r="BE21" s="98">
        <v>8227</v>
      </c>
      <c r="BF21" s="98">
        <v>9687</v>
      </c>
    </row>
    <row r="22" spans="1:58" x14ac:dyDescent="0.3">
      <c r="A22" s="9"/>
      <c r="B22" t="s">
        <v>204</v>
      </c>
      <c r="C22" s="91">
        <v>8964</v>
      </c>
      <c r="D22" s="104">
        <v>2598</v>
      </c>
      <c r="E22" s="105">
        <v>3.6016462208000002</v>
      </c>
      <c r="F22" s="93">
        <v>3.3801918935000002</v>
      </c>
      <c r="G22" s="93">
        <v>3.8376091973999999</v>
      </c>
      <c r="H22" s="93">
        <v>1.2654600000000001E-5</v>
      </c>
      <c r="I22" s="94">
        <v>3.4503464202999998</v>
      </c>
      <c r="J22" s="93">
        <v>3.3796540737999998</v>
      </c>
      <c r="K22" s="93">
        <v>3.5225174412000002</v>
      </c>
      <c r="L22" s="93">
        <v>0.86817713110000005</v>
      </c>
      <c r="M22" s="93">
        <v>0.81479554649999997</v>
      </c>
      <c r="N22" s="93">
        <v>0.92505602689999999</v>
      </c>
      <c r="O22" s="104">
        <v>9338</v>
      </c>
      <c r="P22" s="104">
        <v>2598</v>
      </c>
      <c r="Q22" s="105">
        <v>3.6304471912</v>
      </c>
      <c r="R22" s="93">
        <v>3.4076351045000002</v>
      </c>
      <c r="S22" s="93">
        <v>3.8678280988</v>
      </c>
      <c r="T22" s="93">
        <v>7.6212214999999996E-6</v>
      </c>
      <c r="U22" s="94">
        <v>3.5943033101999999</v>
      </c>
      <c r="V22" s="93">
        <v>3.5221362461000001</v>
      </c>
      <c r="W22" s="93">
        <v>3.6679490466</v>
      </c>
      <c r="X22" s="93">
        <v>0.86534235079999999</v>
      </c>
      <c r="Y22" s="93">
        <v>0.81223353949999999</v>
      </c>
      <c r="Z22" s="93">
        <v>0.92192374200000005</v>
      </c>
      <c r="AA22" s="104">
        <v>9158</v>
      </c>
      <c r="AB22" s="104">
        <v>2538</v>
      </c>
      <c r="AC22" s="105">
        <v>3.5688341843</v>
      </c>
      <c r="AD22" s="93">
        <v>3.3497955205999999</v>
      </c>
      <c r="AE22" s="93">
        <v>3.8021954942999998</v>
      </c>
      <c r="AF22" s="93">
        <v>1.6693659E-7</v>
      </c>
      <c r="AG22" s="94">
        <v>3.6083530338999998</v>
      </c>
      <c r="AH22" s="93">
        <v>3.53520258</v>
      </c>
      <c r="AI22" s="93">
        <v>3.6830171179</v>
      </c>
      <c r="AJ22" s="93">
        <v>0.84441769489999996</v>
      </c>
      <c r="AK22" s="93">
        <v>0.79259121210000005</v>
      </c>
      <c r="AL22" s="93">
        <v>0.89963304229999996</v>
      </c>
      <c r="AM22" s="93">
        <v>0.62016241360000002</v>
      </c>
      <c r="AN22" s="93">
        <v>0.98302881060000002</v>
      </c>
      <c r="AO22" s="93">
        <v>0.91868993340000005</v>
      </c>
      <c r="AP22" s="93">
        <v>1.0518735509999999</v>
      </c>
      <c r="AQ22" s="93">
        <v>0.81789379070000001</v>
      </c>
      <c r="AR22" s="93">
        <v>1.0079966128</v>
      </c>
      <c r="AS22" s="93">
        <v>0.94192194709999999</v>
      </c>
      <c r="AT22" s="93">
        <v>1.0787063350999999</v>
      </c>
      <c r="AU22" s="91">
        <v>1</v>
      </c>
      <c r="AV22" s="91">
        <v>2</v>
      </c>
      <c r="AW22" s="91">
        <v>3</v>
      </c>
      <c r="AX22" s="91" t="s">
        <v>28</v>
      </c>
      <c r="AY22" s="91" t="s">
        <v>28</v>
      </c>
      <c r="AZ22" s="91" t="s">
        <v>28</v>
      </c>
      <c r="BA22" s="91" t="s">
        <v>28</v>
      </c>
      <c r="BB22" s="91" t="s">
        <v>28</v>
      </c>
      <c r="BC22" s="97" t="s">
        <v>231</v>
      </c>
      <c r="BD22" s="98">
        <v>8964</v>
      </c>
      <c r="BE22" s="98">
        <v>9338</v>
      </c>
      <c r="BF22" s="98">
        <v>9158</v>
      </c>
    </row>
    <row r="23" spans="1:58" x14ac:dyDescent="0.3">
      <c r="A23" s="9"/>
      <c r="B23" t="s">
        <v>74</v>
      </c>
      <c r="C23" s="91">
        <v>22054</v>
      </c>
      <c r="D23" s="104">
        <v>5819</v>
      </c>
      <c r="E23" s="105">
        <v>3.8660342056000001</v>
      </c>
      <c r="F23" s="93">
        <v>3.6384984303999999</v>
      </c>
      <c r="G23" s="93">
        <v>4.1077990728999998</v>
      </c>
      <c r="H23" s="93">
        <v>2.2687352099999999E-2</v>
      </c>
      <c r="I23" s="94">
        <v>3.7899982815</v>
      </c>
      <c r="J23" s="93">
        <v>3.7403069439999999</v>
      </c>
      <c r="K23" s="93">
        <v>3.8403497864</v>
      </c>
      <c r="L23" s="93">
        <v>0.93190787760000005</v>
      </c>
      <c r="M23" s="93">
        <v>0.87706035940000004</v>
      </c>
      <c r="N23" s="93">
        <v>0.9901853196</v>
      </c>
      <c r="O23" s="104">
        <v>25079</v>
      </c>
      <c r="P23" s="104">
        <v>6459</v>
      </c>
      <c r="Q23" s="105">
        <v>3.8948627453000002</v>
      </c>
      <c r="R23" s="93">
        <v>3.6665640341999999</v>
      </c>
      <c r="S23" s="93">
        <v>4.1373764817999996</v>
      </c>
      <c r="T23" s="93">
        <v>1.5875343699999999E-2</v>
      </c>
      <c r="U23" s="94">
        <v>3.8827991949</v>
      </c>
      <c r="V23" s="93">
        <v>3.8350404183000002</v>
      </c>
      <c r="W23" s="93">
        <v>3.9311527241999999</v>
      </c>
      <c r="X23" s="93">
        <v>0.9283676381</v>
      </c>
      <c r="Y23" s="93">
        <v>0.87395105169999998</v>
      </c>
      <c r="Z23" s="93">
        <v>0.98617247480000003</v>
      </c>
      <c r="AA23" s="104">
        <v>26239</v>
      </c>
      <c r="AB23" s="104">
        <v>6826</v>
      </c>
      <c r="AC23" s="105">
        <v>3.7699157253000002</v>
      </c>
      <c r="AD23" s="93">
        <v>3.5489141970999998</v>
      </c>
      <c r="AE23" s="93">
        <v>4.0046796811999998</v>
      </c>
      <c r="AF23" s="93">
        <v>2.0877990000000001E-4</v>
      </c>
      <c r="AG23" s="94">
        <v>3.8439789042000001</v>
      </c>
      <c r="AH23" s="93">
        <v>3.7977481816999998</v>
      </c>
      <c r="AI23" s="93">
        <v>3.8907724022000001</v>
      </c>
      <c r="AJ23" s="93">
        <v>0.8919953638</v>
      </c>
      <c r="AK23" s="93">
        <v>0.83970445000000005</v>
      </c>
      <c r="AL23" s="93">
        <v>0.94754258970000005</v>
      </c>
      <c r="AM23" s="93">
        <v>0.30347201670000001</v>
      </c>
      <c r="AN23" s="93">
        <v>0.96792004539999998</v>
      </c>
      <c r="AO23" s="93">
        <v>0.90963674539999995</v>
      </c>
      <c r="AP23" s="93">
        <v>1.0299377406000001</v>
      </c>
      <c r="AQ23" s="93">
        <v>0.81532201069999999</v>
      </c>
      <c r="AR23" s="93">
        <v>1.0074568765</v>
      </c>
      <c r="AS23" s="93">
        <v>0.94656760630000003</v>
      </c>
      <c r="AT23" s="93">
        <v>1.0722629332</v>
      </c>
      <c r="AU23" s="91" t="s">
        <v>28</v>
      </c>
      <c r="AV23" s="91" t="s">
        <v>28</v>
      </c>
      <c r="AW23" s="91">
        <v>3</v>
      </c>
      <c r="AX23" s="91" t="s">
        <v>28</v>
      </c>
      <c r="AY23" s="91" t="s">
        <v>28</v>
      </c>
      <c r="AZ23" s="91" t="s">
        <v>28</v>
      </c>
      <c r="BA23" s="91" t="s">
        <v>28</v>
      </c>
      <c r="BB23" s="91" t="s">
        <v>28</v>
      </c>
      <c r="BC23" s="97">
        <v>-3</v>
      </c>
      <c r="BD23" s="98">
        <v>22054</v>
      </c>
      <c r="BE23" s="98">
        <v>25079</v>
      </c>
      <c r="BF23" s="98">
        <v>26239</v>
      </c>
    </row>
    <row r="24" spans="1:58" x14ac:dyDescent="0.3">
      <c r="A24" s="9"/>
      <c r="B24" t="s">
        <v>181</v>
      </c>
      <c r="C24" s="91">
        <v>23817</v>
      </c>
      <c r="D24" s="104">
        <v>6488</v>
      </c>
      <c r="E24" s="105">
        <v>3.8338893244999999</v>
      </c>
      <c r="F24" s="93">
        <v>3.60791182</v>
      </c>
      <c r="G24" s="93">
        <v>4.0740206763</v>
      </c>
      <c r="H24" s="93">
        <v>1.0941411700000001E-2</v>
      </c>
      <c r="I24" s="94">
        <v>3.6709309494000002</v>
      </c>
      <c r="J24" s="93">
        <v>3.6246048301</v>
      </c>
      <c r="K24" s="93">
        <v>3.7178491634999999</v>
      </c>
      <c r="L24" s="93">
        <v>0.92415935130000004</v>
      </c>
      <c r="M24" s="93">
        <v>0.86968745439999995</v>
      </c>
      <c r="N24" s="93">
        <v>0.98204303429999995</v>
      </c>
      <c r="O24" s="104">
        <v>30233</v>
      </c>
      <c r="P24" s="104">
        <v>8285</v>
      </c>
      <c r="Q24" s="105">
        <v>3.8380352236999999</v>
      </c>
      <c r="R24" s="93">
        <v>3.6134059439000001</v>
      </c>
      <c r="S24" s="93">
        <v>4.0766287006999997</v>
      </c>
      <c r="T24" s="93">
        <v>3.8137459999999998E-3</v>
      </c>
      <c r="U24" s="94">
        <v>3.6491249246000002</v>
      </c>
      <c r="V24" s="93">
        <v>3.6082223374</v>
      </c>
      <c r="W24" s="93">
        <v>3.6904911810000001</v>
      </c>
      <c r="X24" s="93">
        <v>0.91482240290000005</v>
      </c>
      <c r="Y24" s="93">
        <v>0.86128045099999995</v>
      </c>
      <c r="Z24" s="93">
        <v>0.97169281839999999</v>
      </c>
      <c r="AA24" s="104">
        <v>31485</v>
      </c>
      <c r="AB24" s="104">
        <v>8349</v>
      </c>
      <c r="AC24" s="105">
        <v>3.7903637801999999</v>
      </c>
      <c r="AD24" s="93">
        <v>3.5689542719</v>
      </c>
      <c r="AE24" s="93">
        <v>4.0255090124999997</v>
      </c>
      <c r="AF24" s="93">
        <v>3.9164020000000003E-4</v>
      </c>
      <c r="AG24" s="94">
        <v>3.7711103125999998</v>
      </c>
      <c r="AH24" s="93">
        <v>3.7296846820999998</v>
      </c>
      <c r="AI24" s="93">
        <v>3.8129960577999999</v>
      </c>
      <c r="AJ24" s="93">
        <v>0.8968335543</v>
      </c>
      <c r="AK24" s="93">
        <v>0.84444610870000003</v>
      </c>
      <c r="AL24" s="93">
        <v>0.95247099349999997</v>
      </c>
      <c r="AM24" s="93">
        <v>0.69180488549999997</v>
      </c>
      <c r="AN24" s="93">
        <v>0.98757920639999996</v>
      </c>
      <c r="AO24" s="93">
        <v>0.92839723340000002</v>
      </c>
      <c r="AP24" s="93">
        <v>1.0505338165</v>
      </c>
      <c r="AQ24" s="93">
        <v>0.97289327160000005</v>
      </c>
      <c r="AR24" s="93">
        <v>1.0010813821</v>
      </c>
      <c r="AS24" s="93">
        <v>0.94057871559999995</v>
      </c>
      <c r="AT24" s="93">
        <v>1.0654758787</v>
      </c>
      <c r="AU24" s="91" t="s">
        <v>28</v>
      </c>
      <c r="AV24" s="91">
        <v>2</v>
      </c>
      <c r="AW24" s="91">
        <v>3</v>
      </c>
      <c r="AX24" s="91" t="s">
        <v>28</v>
      </c>
      <c r="AY24" s="91" t="s">
        <v>28</v>
      </c>
      <c r="AZ24" s="91" t="s">
        <v>28</v>
      </c>
      <c r="BA24" s="91" t="s">
        <v>28</v>
      </c>
      <c r="BB24" s="91" t="s">
        <v>28</v>
      </c>
      <c r="BC24" s="97" t="s">
        <v>232</v>
      </c>
      <c r="BD24" s="98">
        <v>23817</v>
      </c>
      <c r="BE24" s="98">
        <v>30233</v>
      </c>
      <c r="BF24" s="98">
        <v>31485</v>
      </c>
    </row>
    <row r="25" spans="1:58" x14ac:dyDescent="0.3">
      <c r="A25" s="9"/>
      <c r="B25" t="s">
        <v>70</v>
      </c>
      <c r="C25" s="91">
        <v>44073</v>
      </c>
      <c r="D25" s="104">
        <v>12256</v>
      </c>
      <c r="E25" s="105">
        <v>3.8930914847999998</v>
      </c>
      <c r="F25" s="93">
        <v>3.6675583847</v>
      </c>
      <c r="G25" s="93">
        <v>4.1324935336999999</v>
      </c>
      <c r="H25" s="93">
        <v>3.6883578399999999E-2</v>
      </c>
      <c r="I25" s="94">
        <v>3.5960345952999999</v>
      </c>
      <c r="J25" s="93">
        <v>3.5626181744999998</v>
      </c>
      <c r="K25" s="93">
        <v>3.6297644534</v>
      </c>
      <c r="L25" s="93">
        <v>0.93843003709999995</v>
      </c>
      <c r="M25" s="93">
        <v>0.88406526389999995</v>
      </c>
      <c r="N25" s="93">
        <v>0.99613792160000003</v>
      </c>
      <c r="O25" s="104">
        <v>49002</v>
      </c>
      <c r="P25" s="104">
        <v>13018</v>
      </c>
      <c r="Q25" s="105">
        <v>3.8945936514000001</v>
      </c>
      <c r="R25" s="93">
        <v>3.6693734658000001</v>
      </c>
      <c r="S25" s="93">
        <v>4.1336374861999996</v>
      </c>
      <c r="T25" s="93">
        <v>1.43711372E-2</v>
      </c>
      <c r="U25" s="94">
        <v>3.764172684</v>
      </c>
      <c r="V25" s="93">
        <v>3.7309916804999999</v>
      </c>
      <c r="W25" s="93">
        <v>3.7976487777000001</v>
      </c>
      <c r="X25" s="93">
        <v>0.92830349769999998</v>
      </c>
      <c r="Y25" s="93">
        <v>0.87462069929999997</v>
      </c>
      <c r="Z25" s="93">
        <v>0.98528125909999997</v>
      </c>
      <c r="AA25" s="104">
        <v>52410</v>
      </c>
      <c r="AB25" s="104">
        <v>13827</v>
      </c>
      <c r="AC25" s="105">
        <v>3.8613448289000001</v>
      </c>
      <c r="AD25" s="93">
        <v>3.6381600109000001</v>
      </c>
      <c r="AE25" s="93">
        <v>4.0982210357</v>
      </c>
      <c r="AF25" s="93">
        <v>2.9423464999999999E-3</v>
      </c>
      <c r="AG25" s="94">
        <v>3.7904100672999999</v>
      </c>
      <c r="AH25" s="93">
        <v>3.7580976487000002</v>
      </c>
      <c r="AI25" s="93">
        <v>3.8230003105999999</v>
      </c>
      <c r="AJ25" s="93">
        <v>0.91362829739999996</v>
      </c>
      <c r="AK25" s="93">
        <v>0.86082079789999999</v>
      </c>
      <c r="AL25" s="93">
        <v>0.96967530049999995</v>
      </c>
      <c r="AM25" s="93">
        <v>0.78095757899999996</v>
      </c>
      <c r="AN25" s="93">
        <v>0.99146282630000004</v>
      </c>
      <c r="AO25" s="93">
        <v>0.9333213185</v>
      </c>
      <c r="AP25" s="93">
        <v>1.0532262752999999</v>
      </c>
      <c r="AQ25" s="93">
        <v>0.99003955020000001</v>
      </c>
      <c r="AR25" s="93">
        <v>1.0003858543999999</v>
      </c>
      <c r="AS25" s="93">
        <v>0.9415936774</v>
      </c>
      <c r="AT25" s="93">
        <v>1.0628489567999999</v>
      </c>
      <c r="AU25" s="91" t="s">
        <v>28</v>
      </c>
      <c r="AV25" s="91" t="s">
        <v>28</v>
      </c>
      <c r="AW25" s="91">
        <v>3</v>
      </c>
      <c r="AX25" s="91" t="s">
        <v>28</v>
      </c>
      <c r="AY25" s="91" t="s">
        <v>28</v>
      </c>
      <c r="AZ25" s="91" t="s">
        <v>28</v>
      </c>
      <c r="BA25" s="91" t="s">
        <v>28</v>
      </c>
      <c r="BB25" s="91" t="s">
        <v>28</v>
      </c>
      <c r="BC25" s="97">
        <v>-3</v>
      </c>
      <c r="BD25" s="98">
        <v>44073</v>
      </c>
      <c r="BE25" s="98">
        <v>49002</v>
      </c>
      <c r="BF25" s="98">
        <v>52410</v>
      </c>
    </row>
    <row r="26" spans="1:58" x14ac:dyDescent="0.3">
      <c r="A26" s="9"/>
      <c r="B26" t="s">
        <v>149</v>
      </c>
      <c r="C26" s="91">
        <v>10352</v>
      </c>
      <c r="D26" s="104">
        <v>2723</v>
      </c>
      <c r="E26" s="105">
        <v>3.8634962880999999</v>
      </c>
      <c r="F26" s="93">
        <v>3.6283783954</v>
      </c>
      <c r="G26" s="93">
        <v>4.1138497536000003</v>
      </c>
      <c r="H26" s="93">
        <v>2.6289540699999999E-2</v>
      </c>
      <c r="I26" s="94">
        <v>3.8016893132999998</v>
      </c>
      <c r="J26" s="93">
        <v>3.7291562076</v>
      </c>
      <c r="K26" s="93">
        <v>3.8756332076</v>
      </c>
      <c r="L26" s="93">
        <v>0.93129611239999999</v>
      </c>
      <c r="M26" s="93">
        <v>0.87462092410000003</v>
      </c>
      <c r="N26" s="93">
        <v>0.99164383680000001</v>
      </c>
      <c r="O26" s="104">
        <v>11689</v>
      </c>
      <c r="P26" s="104">
        <v>2959</v>
      </c>
      <c r="Q26" s="105">
        <v>3.9938819341</v>
      </c>
      <c r="R26" s="93">
        <v>3.7521037928999998</v>
      </c>
      <c r="S26" s="93">
        <v>4.2512397800999997</v>
      </c>
      <c r="T26" s="93">
        <v>0.12237255480000001</v>
      </c>
      <c r="U26" s="94">
        <v>3.9503210543999998</v>
      </c>
      <c r="V26" s="93">
        <v>3.8793532743000001</v>
      </c>
      <c r="W26" s="93">
        <v>4.0225870987999999</v>
      </c>
      <c r="X26" s="93">
        <v>0.95196955080000001</v>
      </c>
      <c r="Y26" s="93">
        <v>0.89434004840000003</v>
      </c>
      <c r="Z26" s="93">
        <v>1.0133125841999999</v>
      </c>
      <c r="AA26" s="104">
        <v>12413</v>
      </c>
      <c r="AB26" s="104">
        <v>3038</v>
      </c>
      <c r="AC26" s="105">
        <v>4.0114559636999996</v>
      </c>
      <c r="AD26" s="93">
        <v>3.7687511303000001</v>
      </c>
      <c r="AE26" s="93">
        <v>4.2697908121000001</v>
      </c>
      <c r="AF26" s="93">
        <v>0.101196777</v>
      </c>
      <c r="AG26" s="94">
        <v>4.0859117841000003</v>
      </c>
      <c r="AH26" s="93">
        <v>4.0146618785000001</v>
      </c>
      <c r="AI26" s="93">
        <v>4.1584261920000003</v>
      </c>
      <c r="AJ26" s="93">
        <v>0.94914591800000003</v>
      </c>
      <c r="AK26" s="93">
        <v>0.89171981040000003</v>
      </c>
      <c r="AL26" s="93">
        <v>1.0102702252</v>
      </c>
      <c r="AM26" s="93">
        <v>0.89623008000000004</v>
      </c>
      <c r="AN26" s="93">
        <v>1.0044002377000001</v>
      </c>
      <c r="AO26" s="93">
        <v>0.94026931650000001</v>
      </c>
      <c r="AP26" s="93">
        <v>1.0729051982</v>
      </c>
      <c r="AQ26" s="93">
        <v>0.32673453200000002</v>
      </c>
      <c r="AR26" s="93">
        <v>1.0337480966000001</v>
      </c>
      <c r="AS26" s="93">
        <v>0.96740148960000005</v>
      </c>
      <c r="AT26" s="93">
        <v>1.1046449058000001</v>
      </c>
      <c r="AU26" s="91" t="s">
        <v>28</v>
      </c>
      <c r="AV26" s="91" t="s">
        <v>28</v>
      </c>
      <c r="AW26" s="91" t="s">
        <v>28</v>
      </c>
      <c r="AX26" s="91" t="s">
        <v>28</v>
      </c>
      <c r="AY26" s="91" t="s">
        <v>28</v>
      </c>
      <c r="AZ26" s="91" t="s">
        <v>28</v>
      </c>
      <c r="BA26" s="91" t="s">
        <v>28</v>
      </c>
      <c r="BB26" s="91" t="s">
        <v>28</v>
      </c>
      <c r="BC26" s="97" t="s">
        <v>28</v>
      </c>
      <c r="BD26" s="98">
        <v>10352</v>
      </c>
      <c r="BE26" s="98">
        <v>11689</v>
      </c>
      <c r="BF26" s="98">
        <v>12413</v>
      </c>
    </row>
    <row r="27" spans="1:58" x14ac:dyDescent="0.3">
      <c r="A27" s="9"/>
      <c r="B27" t="s">
        <v>205</v>
      </c>
      <c r="C27" s="91">
        <v>6863</v>
      </c>
      <c r="D27" s="104">
        <v>1850</v>
      </c>
      <c r="E27" s="105">
        <v>3.7625817278999998</v>
      </c>
      <c r="F27" s="93">
        <v>3.5267709244000001</v>
      </c>
      <c r="G27" s="93">
        <v>4.0141595705000004</v>
      </c>
      <c r="H27" s="93">
        <v>3.1070766000000001E-3</v>
      </c>
      <c r="I27" s="94">
        <v>3.7097297296999998</v>
      </c>
      <c r="J27" s="93">
        <v>3.6229923961999999</v>
      </c>
      <c r="K27" s="93">
        <v>3.7985436243000001</v>
      </c>
      <c r="L27" s="93">
        <v>0.90697064900000002</v>
      </c>
      <c r="M27" s="93">
        <v>0.85012843449999997</v>
      </c>
      <c r="N27" s="93">
        <v>0.96761350960000003</v>
      </c>
      <c r="O27" s="104">
        <v>7198</v>
      </c>
      <c r="P27" s="104">
        <v>1879</v>
      </c>
      <c r="Q27" s="105">
        <v>3.9201821037000002</v>
      </c>
      <c r="R27" s="93">
        <v>3.6746362485000001</v>
      </c>
      <c r="S27" s="93">
        <v>4.1821357781000001</v>
      </c>
      <c r="T27" s="93">
        <v>3.9798891099999997E-2</v>
      </c>
      <c r="U27" s="94">
        <v>3.8307610430999999</v>
      </c>
      <c r="V27" s="93">
        <v>3.7432786934000002</v>
      </c>
      <c r="W27" s="93">
        <v>3.9202879004</v>
      </c>
      <c r="X27" s="93">
        <v>0.93440268339999999</v>
      </c>
      <c r="Y27" s="93">
        <v>0.87587512010000002</v>
      </c>
      <c r="Z27" s="93">
        <v>0.99684116450000004</v>
      </c>
      <c r="AA27" s="104">
        <v>7226</v>
      </c>
      <c r="AB27" s="104">
        <v>1863</v>
      </c>
      <c r="AC27" s="105">
        <v>3.8711309871999999</v>
      </c>
      <c r="AD27" s="93">
        <v>3.6282230349</v>
      </c>
      <c r="AE27" s="93">
        <v>4.1303015211999998</v>
      </c>
      <c r="AF27" s="93">
        <v>7.9193985000000008E-3</v>
      </c>
      <c r="AG27" s="94">
        <v>3.8786902845000002</v>
      </c>
      <c r="AH27" s="93">
        <v>3.7902831908999999</v>
      </c>
      <c r="AI27" s="93">
        <v>3.9691594441000002</v>
      </c>
      <c r="AJ27" s="93">
        <v>0.91594378890000006</v>
      </c>
      <c r="AK27" s="93">
        <v>0.85846962159999995</v>
      </c>
      <c r="AL27" s="93">
        <v>0.97726582679999996</v>
      </c>
      <c r="AM27" s="93">
        <v>0.72553717449999999</v>
      </c>
      <c r="AN27" s="93">
        <v>0.98748754130000005</v>
      </c>
      <c r="AO27" s="93">
        <v>0.92045479429999999</v>
      </c>
      <c r="AP27" s="93">
        <v>1.0594019938000001</v>
      </c>
      <c r="AQ27" s="93">
        <v>0.25208693370000002</v>
      </c>
      <c r="AR27" s="93">
        <v>1.0418862332000001</v>
      </c>
      <c r="AS27" s="93">
        <v>0.97123450310000004</v>
      </c>
      <c r="AT27" s="93">
        <v>1.1176774707999999</v>
      </c>
      <c r="AU27" s="91">
        <v>1</v>
      </c>
      <c r="AV27" s="91" t="s">
        <v>28</v>
      </c>
      <c r="AW27" s="91" t="s">
        <v>28</v>
      </c>
      <c r="AX27" s="91" t="s">
        <v>28</v>
      </c>
      <c r="AY27" s="91" t="s">
        <v>28</v>
      </c>
      <c r="AZ27" s="91" t="s">
        <v>28</v>
      </c>
      <c r="BA27" s="91" t="s">
        <v>28</v>
      </c>
      <c r="BB27" s="91" t="s">
        <v>28</v>
      </c>
      <c r="BC27" s="97">
        <v>-1</v>
      </c>
      <c r="BD27" s="98">
        <v>6863</v>
      </c>
      <c r="BE27" s="98">
        <v>7198</v>
      </c>
      <c r="BF27" s="98">
        <v>7226</v>
      </c>
    </row>
    <row r="28" spans="1:58" x14ac:dyDescent="0.3">
      <c r="A28" s="9"/>
      <c r="B28" t="s">
        <v>73</v>
      </c>
      <c r="C28" s="91">
        <v>15465</v>
      </c>
      <c r="D28" s="104">
        <v>3793</v>
      </c>
      <c r="E28" s="105">
        <v>3.913783038</v>
      </c>
      <c r="F28" s="93">
        <v>3.6797795046999999</v>
      </c>
      <c r="G28" s="93">
        <v>4.1626672601000001</v>
      </c>
      <c r="H28" s="93">
        <v>6.4068915599999998E-2</v>
      </c>
      <c r="I28" s="94">
        <v>4.0772475613000001</v>
      </c>
      <c r="J28" s="93">
        <v>4.0134913749000001</v>
      </c>
      <c r="K28" s="93">
        <v>4.1420165444999997</v>
      </c>
      <c r="L28" s="93">
        <v>0.94341773780000004</v>
      </c>
      <c r="M28" s="93">
        <v>0.88701116599999996</v>
      </c>
      <c r="N28" s="93">
        <v>1.0034113009000001</v>
      </c>
      <c r="O28" s="104">
        <v>15197</v>
      </c>
      <c r="P28" s="104">
        <v>3682</v>
      </c>
      <c r="Q28" s="105">
        <v>3.8275488122999999</v>
      </c>
      <c r="R28" s="93">
        <v>3.5986892609000001</v>
      </c>
      <c r="S28" s="93">
        <v>4.0709627446000001</v>
      </c>
      <c r="T28" s="93">
        <v>3.5338905000000002E-3</v>
      </c>
      <c r="U28" s="94">
        <v>4.1273764258999996</v>
      </c>
      <c r="V28" s="93">
        <v>4.0622742665000002</v>
      </c>
      <c r="W28" s="93">
        <v>4.1935219148999998</v>
      </c>
      <c r="X28" s="93">
        <v>0.91232289379999998</v>
      </c>
      <c r="Y28" s="93">
        <v>0.85777262710000002</v>
      </c>
      <c r="Z28" s="93">
        <v>0.97034229839999997</v>
      </c>
      <c r="AA28" s="104">
        <v>15094</v>
      </c>
      <c r="AB28" s="104">
        <v>3643</v>
      </c>
      <c r="AC28" s="105">
        <v>3.7967105223000002</v>
      </c>
      <c r="AD28" s="93">
        <v>3.5695822387999998</v>
      </c>
      <c r="AE28" s="93">
        <v>4.038290709</v>
      </c>
      <c r="AF28" s="93">
        <v>6.5814840000000003E-4</v>
      </c>
      <c r="AG28" s="94">
        <v>4.1432884984999996</v>
      </c>
      <c r="AH28" s="93">
        <v>4.0777145221</v>
      </c>
      <c r="AI28" s="93">
        <v>4.2099169740000004</v>
      </c>
      <c r="AJ28" s="93">
        <v>0.89833524949999999</v>
      </c>
      <c r="AK28" s="93">
        <v>0.84459469119999997</v>
      </c>
      <c r="AL28" s="93">
        <v>0.95549525580000005</v>
      </c>
      <c r="AM28" s="93">
        <v>0.80593697330000003</v>
      </c>
      <c r="AN28" s="93">
        <v>0.99194307069999998</v>
      </c>
      <c r="AO28" s="93">
        <v>0.92994658809999997</v>
      </c>
      <c r="AP28" s="93">
        <v>1.0580726551999999</v>
      </c>
      <c r="AQ28" s="93">
        <v>0.49840732209999999</v>
      </c>
      <c r="AR28" s="93">
        <v>0.97796652880000001</v>
      </c>
      <c r="AS28" s="93">
        <v>0.9168771644</v>
      </c>
      <c r="AT28" s="93">
        <v>1.0431261335999999</v>
      </c>
      <c r="AU28" s="91" t="s">
        <v>28</v>
      </c>
      <c r="AV28" s="91">
        <v>2</v>
      </c>
      <c r="AW28" s="91">
        <v>3</v>
      </c>
      <c r="AX28" s="91" t="s">
        <v>28</v>
      </c>
      <c r="AY28" s="91" t="s">
        <v>28</v>
      </c>
      <c r="AZ28" s="91" t="s">
        <v>28</v>
      </c>
      <c r="BA28" s="91" t="s">
        <v>28</v>
      </c>
      <c r="BB28" s="91" t="s">
        <v>28</v>
      </c>
      <c r="BC28" s="97" t="s">
        <v>232</v>
      </c>
      <c r="BD28" s="98">
        <v>15465</v>
      </c>
      <c r="BE28" s="98">
        <v>15197</v>
      </c>
      <c r="BF28" s="98">
        <v>15094</v>
      </c>
    </row>
    <row r="29" spans="1:58" x14ac:dyDescent="0.3">
      <c r="A29" s="9"/>
      <c r="B29" t="s">
        <v>76</v>
      </c>
      <c r="C29" s="91">
        <v>10645</v>
      </c>
      <c r="D29" s="104">
        <v>2396</v>
      </c>
      <c r="E29" s="105">
        <v>3.97924831</v>
      </c>
      <c r="F29" s="93">
        <v>3.7337900873000001</v>
      </c>
      <c r="G29" s="93">
        <v>4.2408428813999999</v>
      </c>
      <c r="H29" s="93">
        <v>0.19971257680000001</v>
      </c>
      <c r="I29" s="94">
        <v>4.4428213688999998</v>
      </c>
      <c r="J29" s="93">
        <v>4.3592195769000002</v>
      </c>
      <c r="K29" s="93">
        <v>4.5280264892000002</v>
      </c>
      <c r="L29" s="93">
        <v>0.95919814719999996</v>
      </c>
      <c r="M29" s="93">
        <v>0.90003042150000001</v>
      </c>
      <c r="N29" s="93">
        <v>1.0222555411000001</v>
      </c>
      <c r="O29" s="104">
        <v>11283</v>
      </c>
      <c r="P29" s="104">
        <v>2529</v>
      </c>
      <c r="Q29" s="105">
        <v>3.9825880901000001</v>
      </c>
      <c r="R29" s="93">
        <v>3.7387171536000001</v>
      </c>
      <c r="S29" s="93">
        <v>4.2423663636000004</v>
      </c>
      <c r="T29" s="93">
        <v>0.1064024756</v>
      </c>
      <c r="U29" s="94">
        <v>4.4614472123000004</v>
      </c>
      <c r="V29" s="93">
        <v>4.3798808703000001</v>
      </c>
      <c r="W29" s="93">
        <v>4.5445325609999996</v>
      </c>
      <c r="X29" s="93">
        <v>0.94927758449999999</v>
      </c>
      <c r="Y29" s="93">
        <v>0.89114924979999999</v>
      </c>
      <c r="Z29" s="93">
        <v>1.0111975437</v>
      </c>
      <c r="AA29" s="104">
        <v>11851</v>
      </c>
      <c r="AB29" s="104">
        <v>2685</v>
      </c>
      <c r="AC29" s="105">
        <v>3.8684592357000001</v>
      </c>
      <c r="AD29" s="93">
        <v>3.6315251844000001</v>
      </c>
      <c r="AE29" s="93">
        <v>4.1208517353999996</v>
      </c>
      <c r="AF29" s="93">
        <v>6.0672260000000002E-3</v>
      </c>
      <c r="AG29" s="94">
        <v>4.4137802607000003</v>
      </c>
      <c r="AH29" s="93">
        <v>4.3350253519999997</v>
      </c>
      <c r="AI29" s="93">
        <v>4.4939659189999999</v>
      </c>
      <c r="AJ29" s="93">
        <v>0.91531162889999995</v>
      </c>
      <c r="AK29" s="93">
        <v>0.85925093929999996</v>
      </c>
      <c r="AL29" s="93">
        <v>0.97502992399999999</v>
      </c>
      <c r="AM29" s="93">
        <v>0.39799228869999997</v>
      </c>
      <c r="AN29" s="93">
        <v>0.97134304329999999</v>
      </c>
      <c r="AO29" s="93">
        <v>0.90801081120000005</v>
      </c>
      <c r="AP29" s="93">
        <v>1.0390925924000001</v>
      </c>
      <c r="AQ29" s="93">
        <v>0.9806675681</v>
      </c>
      <c r="AR29" s="93">
        <v>1.0008392992999999</v>
      </c>
      <c r="AS29" s="93">
        <v>0.93517844159999997</v>
      </c>
      <c r="AT29" s="93">
        <v>1.0711103447000001</v>
      </c>
      <c r="AU29" s="91" t="s">
        <v>28</v>
      </c>
      <c r="AV29" s="91" t="s">
        <v>28</v>
      </c>
      <c r="AW29" s="91" t="s">
        <v>28</v>
      </c>
      <c r="AX29" s="91" t="s">
        <v>28</v>
      </c>
      <c r="AY29" s="91" t="s">
        <v>28</v>
      </c>
      <c r="AZ29" s="91" t="s">
        <v>28</v>
      </c>
      <c r="BA29" s="91" t="s">
        <v>28</v>
      </c>
      <c r="BB29" s="91" t="s">
        <v>28</v>
      </c>
      <c r="BC29" s="97" t="s">
        <v>28</v>
      </c>
      <c r="BD29" s="98">
        <v>10645</v>
      </c>
      <c r="BE29" s="98">
        <v>11283</v>
      </c>
      <c r="BF29" s="98">
        <v>11851</v>
      </c>
    </row>
    <row r="30" spans="1:58" x14ac:dyDescent="0.3">
      <c r="A30" s="9"/>
      <c r="B30" t="s">
        <v>72</v>
      </c>
      <c r="C30" s="91">
        <v>9857</v>
      </c>
      <c r="D30" s="104">
        <v>2920</v>
      </c>
      <c r="E30" s="105">
        <v>3.4838957649000002</v>
      </c>
      <c r="F30" s="93">
        <v>3.2707164151999999</v>
      </c>
      <c r="G30" s="93">
        <v>3.710969757</v>
      </c>
      <c r="H30" s="93">
        <v>5.9713192999999999E-8</v>
      </c>
      <c r="I30" s="94">
        <v>3.3756849314999999</v>
      </c>
      <c r="J30" s="93">
        <v>3.3096980049</v>
      </c>
      <c r="K30" s="93">
        <v>3.4429874690000002</v>
      </c>
      <c r="L30" s="93">
        <v>0.83979337359999995</v>
      </c>
      <c r="M30" s="93">
        <v>0.7884064731</v>
      </c>
      <c r="N30" s="93">
        <v>0.89452957889999996</v>
      </c>
      <c r="O30" s="104">
        <v>11118</v>
      </c>
      <c r="P30" s="104">
        <v>3092</v>
      </c>
      <c r="Q30" s="105">
        <v>3.6507128186000002</v>
      </c>
      <c r="R30" s="93">
        <v>3.4290353098000002</v>
      </c>
      <c r="S30" s="93">
        <v>3.8867211561000001</v>
      </c>
      <c r="T30" s="93">
        <v>1.35541E-5</v>
      </c>
      <c r="U30" s="94">
        <v>3.5957309185000002</v>
      </c>
      <c r="V30" s="93">
        <v>3.5295105122999999</v>
      </c>
      <c r="W30" s="93">
        <v>3.6631937469000002</v>
      </c>
      <c r="X30" s="93">
        <v>0.87017280409999997</v>
      </c>
      <c r="Y30" s="93">
        <v>0.81733442739999995</v>
      </c>
      <c r="Z30" s="93">
        <v>0.92642703370000001</v>
      </c>
      <c r="AA30" s="104">
        <v>11889</v>
      </c>
      <c r="AB30" s="104">
        <v>3252</v>
      </c>
      <c r="AC30" s="105">
        <v>3.6380188340999999</v>
      </c>
      <c r="AD30" s="93">
        <v>3.4182698942999998</v>
      </c>
      <c r="AE30" s="93">
        <v>3.8718946854</v>
      </c>
      <c r="AF30" s="93">
        <v>2.4081611E-6</v>
      </c>
      <c r="AG30" s="94">
        <v>3.655904059</v>
      </c>
      <c r="AH30" s="93">
        <v>3.5907753029</v>
      </c>
      <c r="AI30" s="93">
        <v>3.7222141074000001</v>
      </c>
      <c r="AJ30" s="93">
        <v>0.86078739419999994</v>
      </c>
      <c r="AK30" s="93">
        <v>0.80879285379999999</v>
      </c>
      <c r="AL30" s="93">
        <v>0.91612448670000002</v>
      </c>
      <c r="AM30" s="93">
        <v>0.91769587200000002</v>
      </c>
      <c r="AN30" s="93">
        <v>0.99652287510000004</v>
      </c>
      <c r="AO30" s="93">
        <v>0.93281530580000005</v>
      </c>
      <c r="AP30" s="93">
        <v>1.0645814174999999</v>
      </c>
      <c r="AQ30" s="93">
        <v>0.17030527000000001</v>
      </c>
      <c r="AR30" s="93">
        <v>1.0478823319999999</v>
      </c>
      <c r="AS30" s="93">
        <v>0.98011884159999996</v>
      </c>
      <c r="AT30" s="93">
        <v>1.1203308569999999</v>
      </c>
      <c r="AU30" s="91">
        <v>1</v>
      </c>
      <c r="AV30" s="91">
        <v>2</v>
      </c>
      <c r="AW30" s="91">
        <v>3</v>
      </c>
      <c r="AX30" s="91" t="s">
        <v>28</v>
      </c>
      <c r="AY30" s="91" t="s">
        <v>28</v>
      </c>
      <c r="AZ30" s="91" t="s">
        <v>28</v>
      </c>
      <c r="BA30" s="91" t="s">
        <v>28</v>
      </c>
      <c r="BB30" s="91" t="s">
        <v>28</v>
      </c>
      <c r="BC30" s="97" t="s">
        <v>231</v>
      </c>
      <c r="BD30" s="98">
        <v>9857</v>
      </c>
      <c r="BE30" s="98">
        <v>11118</v>
      </c>
      <c r="BF30" s="98">
        <v>11889</v>
      </c>
    </row>
    <row r="31" spans="1:58" x14ac:dyDescent="0.3">
      <c r="A31" s="9"/>
      <c r="B31" t="s">
        <v>78</v>
      </c>
      <c r="C31" s="91">
        <v>11723</v>
      </c>
      <c r="D31" s="104">
        <v>2926</v>
      </c>
      <c r="E31" s="105">
        <v>4.1367239762999999</v>
      </c>
      <c r="F31" s="93">
        <v>3.8865819907999999</v>
      </c>
      <c r="G31" s="93">
        <v>4.4029652008999998</v>
      </c>
      <c r="H31" s="93">
        <v>0.92873146380000005</v>
      </c>
      <c r="I31" s="94">
        <v>4.0064935065</v>
      </c>
      <c r="J31" s="93">
        <v>3.9346200945000001</v>
      </c>
      <c r="K31" s="93">
        <v>4.0796798248000004</v>
      </c>
      <c r="L31" s="93">
        <v>0.9971576701</v>
      </c>
      <c r="M31" s="93">
        <v>0.93686092300000001</v>
      </c>
      <c r="N31" s="93">
        <v>1.0613351402</v>
      </c>
      <c r="O31" s="104">
        <v>12243</v>
      </c>
      <c r="P31" s="104">
        <v>2937</v>
      </c>
      <c r="Q31" s="105">
        <v>4.1542877615</v>
      </c>
      <c r="R31" s="93">
        <v>3.9029514826999998</v>
      </c>
      <c r="S31" s="93">
        <v>4.4218092082</v>
      </c>
      <c r="T31" s="93">
        <v>0.75718002929999995</v>
      </c>
      <c r="U31" s="94">
        <v>4.1685393258000003</v>
      </c>
      <c r="V31" s="93">
        <v>4.0953500733999997</v>
      </c>
      <c r="W31" s="93">
        <v>4.2430365657999998</v>
      </c>
      <c r="X31" s="93">
        <v>0.99020339599999996</v>
      </c>
      <c r="Y31" s="93">
        <v>0.93029564499999995</v>
      </c>
      <c r="Z31" s="93">
        <v>1.0539689943999999</v>
      </c>
      <c r="AA31" s="104">
        <v>12453</v>
      </c>
      <c r="AB31" s="104">
        <v>2878</v>
      </c>
      <c r="AC31" s="105">
        <v>4.1825319375000003</v>
      </c>
      <c r="AD31" s="93">
        <v>3.9282103670000001</v>
      </c>
      <c r="AE31" s="93">
        <v>4.4533188840999998</v>
      </c>
      <c r="AF31" s="93">
        <v>0.74452191079999996</v>
      </c>
      <c r="AG31" s="94">
        <v>4.3269631688999999</v>
      </c>
      <c r="AH31" s="93">
        <v>4.2516300390000001</v>
      </c>
      <c r="AI31" s="93">
        <v>4.4036310999000001</v>
      </c>
      <c r="AJ31" s="93">
        <v>0.9896240047</v>
      </c>
      <c r="AK31" s="93">
        <v>0.92944927440000003</v>
      </c>
      <c r="AL31" s="93">
        <v>1.0536945883</v>
      </c>
      <c r="AM31" s="93">
        <v>0.84111311290000002</v>
      </c>
      <c r="AN31" s="93">
        <v>1.006798801</v>
      </c>
      <c r="AO31" s="93">
        <v>0.94226368419999995</v>
      </c>
      <c r="AP31" s="93">
        <v>1.0757538923000001</v>
      </c>
      <c r="AQ31" s="93">
        <v>0.89973262549999999</v>
      </c>
      <c r="AR31" s="93">
        <v>1.00424582</v>
      </c>
      <c r="AS31" s="93">
        <v>0.94019432709999995</v>
      </c>
      <c r="AT31" s="93">
        <v>1.0726608721999999</v>
      </c>
      <c r="AU31" s="91" t="s">
        <v>28</v>
      </c>
      <c r="AV31" s="91" t="s">
        <v>28</v>
      </c>
      <c r="AW31" s="91" t="s">
        <v>28</v>
      </c>
      <c r="AX31" s="91" t="s">
        <v>28</v>
      </c>
      <c r="AY31" s="91" t="s">
        <v>28</v>
      </c>
      <c r="AZ31" s="91" t="s">
        <v>28</v>
      </c>
      <c r="BA31" s="91" t="s">
        <v>28</v>
      </c>
      <c r="BB31" s="91" t="s">
        <v>28</v>
      </c>
      <c r="BC31" s="97" t="s">
        <v>28</v>
      </c>
      <c r="BD31" s="98">
        <v>11723</v>
      </c>
      <c r="BE31" s="98">
        <v>12243</v>
      </c>
      <c r="BF31" s="98">
        <v>12453</v>
      </c>
    </row>
    <row r="32" spans="1:58" x14ac:dyDescent="0.3">
      <c r="A32" s="9"/>
      <c r="B32" t="s">
        <v>182</v>
      </c>
      <c r="C32" s="91">
        <v>21878</v>
      </c>
      <c r="D32" s="104">
        <v>5422</v>
      </c>
      <c r="E32" s="105">
        <v>4.0283960694000003</v>
      </c>
      <c r="F32" s="93">
        <v>3.7912087948000002</v>
      </c>
      <c r="G32" s="93">
        <v>4.2804223588000001</v>
      </c>
      <c r="H32" s="93">
        <v>0.34262394709999999</v>
      </c>
      <c r="I32" s="94">
        <v>4.0350424197999999</v>
      </c>
      <c r="J32" s="93">
        <v>3.9819272988000001</v>
      </c>
      <c r="K32" s="93">
        <v>4.0888660458999997</v>
      </c>
      <c r="L32" s="93">
        <v>0.97104521880000005</v>
      </c>
      <c r="M32" s="93">
        <v>0.91387120590000004</v>
      </c>
      <c r="N32" s="93">
        <v>1.0317961776</v>
      </c>
      <c r="O32" s="104">
        <v>21599</v>
      </c>
      <c r="P32" s="104">
        <v>5410</v>
      </c>
      <c r="Q32" s="105">
        <v>3.9333640589000001</v>
      </c>
      <c r="R32" s="93">
        <v>3.7013506418</v>
      </c>
      <c r="S32" s="93">
        <v>4.1799208768999998</v>
      </c>
      <c r="T32" s="93">
        <v>3.7613978300000003E-2</v>
      </c>
      <c r="U32" s="94">
        <v>3.9924214417999999</v>
      </c>
      <c r="V32" s="93">
        <v>3.9395312730000001</v>
      </c>
      <c r="W32" s="93">
        <v>4.0460216873999997</v>
      </c>
      <c r="X32" s="93">
        <v>0.93754469409999996</v>
      </c>
      <c r="Y32" s="93">
        <v>0.88224268169999998</v>
      </c>
      <c r="Z32" s="93">
        <v>0.99631322739999995</v>
      </c>
      <c r="AA32" s="104">
        <v>22370</v>
      </c>
      <c r="AB32" s="104">
        <v>5520</v>
      </c>
      <c r="AC32" s="105">
        <v>3.856396691</v>
      </c>
      <c r="AD32" s="93">
        <v>3.6285087849000002</v>
      </c>
      <c r="AE32" s="93">
        <v>4.0985970602000004</v>
      </c>
      <c r="AF32" s="93">
        <v>3.1996322000000001E-3</v>
      </c>
      <c r="AG32" s="94">
        <v>4.0525362318999996</v>
      </c>
      <c r="AH32" s="93">
        <v>3.9997768691000002</v>
      </c>
      <c r="AI32" s="93">
        <v>4.1059915211</v>
      </c>
      <c r="AJ32" s="93">
        <v>0.91245752430000004</v>
      </c>
      <c r="AK32" s="93">
        <v>0.85853723260000003</v>
      </c>
      <c r="AL32" s="93">
        <v>0.96976427119999997</v>
      </c>
      <c r="AM32" s="93">
        <v>0.53849460490000001</v>
      </c>
      <c r="AN32" s="93">
        <v>0.98043217800000004</v>
      </c>
      <c r="AO32" s="93">
        <v>0.92059779239999995</v>
      </c>
      <c r="AP32" s="93">
        <v>1.044155508</v>
      </c>
      <c r="AQ32" s="93">
        <v>0.45585581380000001</v>
      </c>
      <c r="AR32" s="93">
        <v>0.97640946699999998</v>
      </c>
      <c r="AS32" s="93">
        <v>0.91702403889999995</v>
      </c>
      <c r="AT32" s="93">
        <v>1.0396406275000001</v>
      </c>
      <c r="AU32" s="91" t="s">
        <v>28</v>
      </c>
      <c r="AV32" s="91" t="s">
        <v>28</v>
      </c>
      <c r="AW32" s="91">
        <v>3</v>
      </c>
      <c r="AX32" s="91" t="s">
        <v>28</v>
      </c>
      <c r="AY32" s="91" t="s">
        <v>28</v>
      </c>
      <c r="AZ32" s="91" t="s">
        <v>28</v>
      </c>
      <c r="BA32" s="91" t="s">
        <v>28</v>
      </c>
      <c r="BB32" s="91" t="s">
        <v>28</v>
      </c>
      <c r="BC32" s="97">
        <v>-3</v>
      </c>
      <c r="BD32" s="98">
        <v>21878</v>
      </c>
      <c r="BE32" s="98">
        <v>21599</v>
      </c>
      <c r="BF32" s="98">
        <v>22370</v>
      </c>
    </row>
    <row r="33" spans="1:93" x14ac:dyDescent="0.3">
      <c r="A33" s="9"/>
      <c r="B33" t="s">
        <v>71</v>
      </c>
      <c r="C33" s="91">
        <v>27731</v>
      </c>
      <c r="D33" s="104">
        <v>8163</v>
      </c>
      <c r="E33" s="105">
        <v>3.6768342165000001</v>
      </c>
      <c r="F33" s="93">
        <v>3.4618544969</v>
      </c>
      <c r="G33" s="93">
        <v>3.9051640869000002</v>
      </c>
      <c r="H33" s="93">
        <v>8.6178899999999996E-5</v>
      </c>
      <c r="I33" s="94">
        <v>3.3971579076</v>
      </c>
      <c r="J33" s="93">
        <v>3.3574087609999999</v>
      </c>
      <c r="K33" s="93">
        <v>3.4373776537</v>
      </c>
      <c r="L33" s="93">
        <v>0.88630120400000001</v>
      </c>
      <c r="M33" s="93">
        <v>0.83448032409999995</v>
      </c>
      <c r="N33" s="93">
        <v>0.94134013890000001</v>
      </c>
      <c r="O33" s="104">
        <v>32495</v>
      </c>
      <c r="P33" s="104">
        <v>9458</v>
      </c>
      <c r="Q33" s="105">
        <v>3.7066574603000002</v>
      </c>
      <c r="R33" s="93">
        <v>3.4907349755000001</v>
      </c>
      <c r="S33" s="93">
        <v>3.9359360203999998</v>
      </c>
      <c r="T33" s="93">
        <v>5.24034E-5</v>
      </c>
      <c r="U33" s="94">
        <v>3.4357157961999998</v>
      </c>
      <c r="V33" s="93">
        <v>3.3985624270999999</v>
      </c>
      <c r="W33" s="93">
        <v>3.4732753288999998</v>
      </c>
      <c r="X33" s="93">
        <v>0.88350759879999996</v>
      </c>
      <c r="Y33" s="93">
        <v>0.83204097200000005</v>
      </c>
      <c r="Z33" s="93">
        <v>0.93815773899999999</v>
      </c>
      <c r="AA33" s="104">
        <v>30913</v>
      </c>
      <c r="AB33" s="104">
        <v>8885</v>
      </c>
      <c r="AC33" s="105">
        <v>3.5727167116</v>
      </c>
      <c r="AD33" s="93">
        <v>3.3642440775</v>
      </c>
      <c r="AE33" s="93">
        <v>3.7941078018000001</v>
      </c>
      <c r="AF33" s="93">
        <v>4.3174933000000003E-8</v>
      </c>
      <c r="AG33" s="94">
        <v>3.4792346651999999</v>
      </c>
      <c r="AH33" s="93">
        <v>3.4406652694000002</v>
      </c>
      <c r="AI33" s="93">
        <v>3.5182364186999999</v>
      </c>
      <c r="AJ33" s="93">
        <v>0.84533633519999996</v>
      </c>
      <c r="AK33" s="93">
        <v>0.79600986829999998</v>
      </c>
      <c r="AL33" s="93">
        <v>0.89771942280000006</v>
      </c>
      <c r="AM33" s="93">
        <v>0.24042617229999999</v>
      </c>
      <c r="AN33" s="93">
        <v>0.96386481619999997</v>
      </c>
      <c r="AO33" s="93">
        <v>0.90642041849999999</v>
      </c>
      <c r="AP33" s="93">
        <v>1.0249497529</v>
      </c>
      <c r="AQ33" s="93">
        <v>0.79704542889999996</v>
      </c>
      <c r="AR33" s="93">
        <v>1.0081111200999999</v>
      </c>
      <c r="AS33" s="93">
        <v>0.9479166658</v>
      </c>
      <c r="AT33" s="93">
        <v>1.0721280331</v>
      </c>
      <c r="AU33" s="91">
        <v>1</v>
      </c>
      <c r="AV33" s="91">
        <v>2</v>
      </c>
      <c r="AW33" s="91">
        <v>3</v>
      </c>
      <c r="AX33" s="91" t="s">
        <v>28</v>
      </c>
      <c r="AY33" s="91" t="s">
        <v>28</v>
      </c>
      <c r="AZ33" s="91" t="s">
        <v>28</v>
      </c>
      <c r="BA33" s="91" t="s">
        <v>28</v>
      </c>
      <c r="BB33" s="91" t="s">
        <v>28</v>
      </c>
      <c r="BC33" s="97" t="s">
        <v>231</v>
      </c>
      <c r="BD33" s="98">
        <v>27731</v>
      </c>
      <c r="BE33" s="98">
        <v>32495</v>
      </c>
      <c r="BF33" s="98">
        <v>30913</v>
      </c>
    </row>
    <row r="34" spans="1:93" x14ac:dyDescent="0.3">
      <c r="A34" s="9"/>
      <c r="B34" t="s">
        <v>77</v>
      </c>
      <c r="C34" s="91">
        <v>17993</v>
      </c>
      <c r="D34" s="104">
        <v>4874</v>
      </c>
      <c r="E34" s="105">
        <v>3.9842343255000001</v>
      </c>
      <c r="F34" s="93">
        <v>3.7464373409</v>
      </c>
      <c r="G34" s="93">
        <v>4.2371249578999999</v>
      </c>
      <c r="H34" s="93">
        <v>0.19814317519999999</v>
      </c>
      <c r="I34" s="94">
        <v>3.6916290521000001</v>
      </c>
      <c r="J34" s="93">
        <v>3.6380807922999998</v>
      </c>
      <c r="K34" s="93">
        <v>3.7459654791000001</v>
      </c>
      <c r="L34" s="93">
        <v>0.96040002670000002</v>
      </c>
      <c r="M34" s="93">
        <v>0.90307904309999998</v>
      </c>
      <c r="N34" s="93">
        <v>1.0213593353999999</v>
      </c>
      <c r="O34" s="104">
        <v>19065</v>
      </c>
      <c r="P34" s="104">
        <v>4965</v>
      </c>
      <c r="Q34" s="105">
        <v>4.0100088387000001</v>
      </c>
      <c r="R34" s="93">
        <v>3.7711371055999998</v>
      </c>
      <c r="S34" s="93">
        <v>4.2640112083000004</v>
      </c>
      <c r="T34" s="93">
        <v>0.14924513850000001</v>
      </c>
      <c r="U34" s="94">
        <v>3.8398791541000001</v>
      </c>
      <c r="V34" s="93">
        <v>3.7857578160999998</v>
      </c>
      <c r="W34" s="93">
        <v>3.8947742127999998</v>
      </c>
      <c r="X34" s="93">
        <v>0.95581351069999998</v>
      </c>
      <c r="Y34" s="93">
        <v>0.89887677089999996</v>
      </c>
      <c r="Z34" s="93">
        <v>1.016356743</v>
      </c>
      <c r="AA34" s="104">
        <v>19171</v>
      </c>
      <c r="AB34" s="104">
        <v>4931</v>
      </c>
      <c r="AC34" s="105">
        <v>3.9774377373999998</v>
      </c>
      <c r="AD34" s="93">
        <v>3.7402802880000001</v>
      </c>
      <c r="AE34" s="93">
        <v>4.2296324704000003</v>
      </c>
      <c r="AF34" s="93">
        <v>5.2931944600000003E-2</v>
      </c>
      <c r="AG34" s="94">
        <v>3.8878523625999999</v>
      </c>
      <c r="AH34" s="93">
        <v>3.8332054958000001</v>
      </c>
      <c r="AI34" s="93">
        <v>3.9432782849999999</v>
      </c>
      <c r="AJ34" s="93">
        <v>0.94109690509999999</v>
      </c>
      <c r="AK34" s="93">
        <v>0.88498335760000002</v>
      </c>
      <c r="AL34" s="93">
        <v>1.0007684069</v>
      </c>
      <c r="AM34" s="93">
        <v>0.80308749779999999</v>
      </c>
      <c r="AN34" s="93">
        <v>0.99187754880000001</v>
      </c>
      <c r="AO34" s="93">
        <v>0.93028869869999997</v>
      </c>
      <c r="AP34" s="93">
        <v>1.0575438282</v>
      </c>
      <c r="AQ34" s="93">
        <v>0.84384978669999999</v>
      </c>
      <c r="AR34" s="93">
        <v>1.0064691258</v>
      </c>
      <c r="AS34" s="93">
        <v>0.94391857260000001</v>
      </c>
      <c r="AT34" s="93">
        <v>1.0731647100999999</v>
      </c>
      <c r="AU34" s="91" t="s">
        <v>28</v>
      </c>
      <c r="AV34" s="91" t="s">
        <v>28</v>
      </c>
      <c r="AW34" s="91" t="s">
        <v>28</v>
      </c>
      <c r="AX34" s="91" t="s">
        <v>28</v>
      </c>
      <c r="AY34" s="91" t="s">
        <v>28</v>
      </c>
      <c r="AZ34" s="91" t="s">
        <v>28</v>
      </c>
      <c r="BA34" s="91" t="s">
        <v>28</v>
      </c>
      <c r="BB34" s="91" t="s">
        <v>28</v>
      </c>
      <c r="BC34" s="97" t="s">
        <v>28</v>
      </c>
      <c r="BD34" s="98">
        <v>17993</v>
      </c>
      <c r="BE34" s="98">
        <v>19065</v>
      </c>
      <c r="BF34" s="98">
        <v>19171</v>
      </c>
    </row>
    <row r="35" spans="1:93" x14ac:dyDescent="0.3">
      <c r="A35" s="9"/>
      <c r="B35" t="s">
        <v>79</v>
      </c>
      <c r="C35" s="91">
        <v>39207</v>
      </c>
      <c r="D35" s="104">
        <v>10030</v>
      </c>
      <c r="E35" s="105">
        <v>3.9815981746000002</v>
      </c>
      <c r="F35" s="93">
        <v>3.7501729532999999</v>
      </c>
      <c r="G35" s="93">
        <v>4.2273047728000002</v>
      </c>
      <c r="H35" s="93">
        <v>0.17889533220000001</v>
      </c>
      <c r="I35" s="94">
        <v>3.9089730808000001</v>
      </c>
      <c r="J35" s="93">
        <v>3.8704712553</v>
      </c>
      <c r="K35" s="93">
        <v>3.9478579061999999</v>
      </c>
      <c r="L35" s="93">
        <v>0.95976458229999995</v>
      </c>
      <c r="M35" s="93">
        <v>0.9039795128</v>
      </c>
      <c r="N35" s="93">
        <v>1.0189921789</v>
      </c>
      <c r="O35" s="104">
        <v>42074</v>
      </c>
      <c r="P35" s="104">
        <v>10551</v>
      </c>
      <c r="Q35" s="105">
        <v>4.0310155326999997</v>
      </c>
      <c r="R35" s="93">
        <v>3.7965945714</v>
      </c>
      <c r="S35" s="93">
        <v>4.2799108304000004</v>
      </c>
      <c r="T35" s="93">
        <v>0.19105629160000001</v>
      </c>
      <c r="U35" s="94">
        <v>3.987678893</v>
      </c>
      <c r="V35" s="93">
        <v>3.9497571641000002</v>
      </c>
      <c r="W35" s="93">
        <v>4.0259647095000002</v>
      </c>
      <c r="X35" s="93">
        <v>0.9608206024</v>
      </c>
      <c r="Y35" s="93">
        <v>0.90494473509999995</v>
      </c>
      <c r="Z35" s="93">
        <v>1.0201465286</v>
      </c>
      <c r="AA35" s="104">
        <v>42827</v>
      </c>
      <c r="AB35" s="104">
        <v>10403</v>
      </c>
      <c r="AC35" s="105">
        <v>4.0450481595000003</v>
      </c>
      <c r="AD35" s="93">
        <v>3.8099385373999999</v>
      </c>
      <c r="AE35" s="93">
        <v>4.2946662923999996</v>
      </c>
      <c r="AF35" s="93">
        <v>0.1511777903</v>
      </c>
      <c r="AG35" s="94">
        <v>4.1167932327000001</v>
      </c>
      <c r="AH35" s="93">
        <v>4.0779877247999998</v>
      </c>
      <c r="AI35" s="93">
        <v>4.1559680079000003</v>
      </c>
      <c r="AJ35" s="93">
        <v>0.95709412829999996</v>
      </c>
      <c r="AK35" s="93">
        <v>0.90146511470000001</v>
      </c>
      <c r="AL35" s="93">
        <v>1.0161559836</v>
      </c>
      <c r="AM35" s="93">
        <v>0.91124985810000003</v>
      </c>
      <c r="AN35" s="93">
        <v>1.0034811642000001</v>
      </c>
      <c r="AO35" s="93">
        <v>0.94399748169999997</v>
      </c>
      <c r="AP35" s="93">
        <v>1.0667130647</v>
      </c>
      <c r="AQ35" s="93">
        <v>0.69236716409999999</v>
      </c>
      <c r="AR35" s="93">
        <v>1.0124114378</v>
      </c>
      <c r="AS35" s="93">
        <v>0.95239928750000002</v>
      </c>
      <c r="AT35" s="93">
        <v>1.0762050463999999</v>
      </c>
      <c r="AU35" s="91" t="s">
        <v>28</v>
      </c>
      <c r="AV35" s="91" t="s">
        <v>28</v>
      </c>
      <c r="AW35" s="91" t="s">
        <v>28</v>
      </c>
      <c r="AX35" s="91" t="s">
        <v>28</v>
      </c>
      <c r="AY35" s="91" t="s">
        <v>28</v>
      </c>
      <c r="AZ35" s="91" t="s">
        <v>28</v>
      </c>
      <c r="BA35" s="91" t="s">
        <v>28</v>
      </c>
      <c r="BB35" s="91" t="s">
        <v>28</v>
      </c>
      <c r="BC35" s="97" t="s">
        <v>28</v>
      </c>
      <c r="BD35" s="98">
        <v>39207</v>
      </c>
      <c r="BE35" s="98">
        <v>42074</v>
      </c>
      <c r="BF35" s="98">
        <v>42827</v>
      </c>
    </row>
    <row r="36" spans="1:93" x14ac:dyDescent="0.3">
      <c r="A36" s="9"/>
      <c r="B36" t="s">
        <v>80</v>
      </c>
      <c r="C36" s="91">
        <v>15971</v>
      </c>
      <c r="D36" s="104">
        <v>3712</v>
      </c>
      <c r="E36" s="105">
        <v>4.4665970597999998</v>
      </c>
      <c r="F36" s="93">
        <v>4.2012907002000004</v>
      </c>
      <c r="G36" s="93">
        <v>4.7486571908000004</v>
      </c>
      <c r="H36" s="93">
        <v>1.8050762000000001E-2</v>
      </c>
      <c r="I36" s="94">
        <v>4.3025323275999998</v>
      </c>
      <c r="J36" s="93">
        <v>4.2363193974</v>
      </c>
      <c r="K36" s="93">
        <v>4.3697801542999999</v>
      </c>
      <c r="L36" s="93">
        <v>1.0766736052000001</v>
      </c>
      <c r="M36" s="93">
        <v>1.0127214845000001</v>
      </c>
      <c r="N36" s="93">
        <v>1.1446642241</v>
      </c>
      <c r="O36" s="104">
        <v>16911</v>
      </c>
      <c r="P36" s="104">
        <v>3846</v>
      </c>
      <c r="Q36" s="105">
        <v>4.5573180175000001</v>
      </c>
      <c r="R36" s="93">
        <v>4.2870712908000002</v>
      </c>
      <c r="S36" s="93">
        <v>4.8446004517999999</v>
      </c>
      <c r="T36" s="93">
        <v>7.9761664999999995E-3</v>
      </c>
      <c r="U36" s="94">
        <v>4.3970358813999999</v>
      </c>
      <c r="V36" s="93">
        <v>4.3312618019000002</v>
      </c>
      <c r="W36" s="93">
        <v>4.4638087990999997</v>
      </c>
      <c r="X36" s="93">
        <v>1.086268462</v>
      </c>
      <c r="Y36" s="93">
        <v>1.0218532741999999</v>
      </c>
      <c r="Z36" s="93">
        <v>1.1547442293000001</v>
      </c>
      <c r="AA36" s="104">
        <v>15410</v>
      </c>
      <c r="AB36" s="104">
        <v>3768</v>
      </c>
      <c r="AC36" s="105">
        <v>4.1731807725000003</v>
      </c>
      <c r="AD36" s="93">
        <v>3.9236967575000001</v>
      </c>
      <c r="AE36" s="93">
        <v>4.4385279589</v>
      </c>
      <c r="AF36" s="93">
        <v>0.68710206250000005</v>
      </c>
      <c r="AG36" s="94">
        <v>4.0897027600999998</v>
      </c>
      <c r="AH36" s="93">
        <v>4.0256386862999998</v>
      </c>
      <c r="AI36" s="93">
        <v>4.1547863505000002</v>
      </c>
      <c r="AJ36" s="93">
        <v>0.98741143639999995</v>
      </c>
      <c r="AK36" s="93">
        <v>0.92838131459999995</v>
      </c>
      <c r="AL36" s="93">
        <v>1.0501949248</v>
      </c>
      <c r="AM36" s="93">
        <v>7.0004517000000002E-3</v>
      </c>
      <c r="AN36" s="93">
        <v>0.91570980049999995</v>
      </c>
      <c r="AO36" s="93">
        <v>0.85894371759999999</v>
      </c>
      <c r="AP36" s="93">
        <v>0.97622745420000001</v>
      </c>
      <c r="AQ36" s="93">
        <v>0.53548964929999998</v>
      </c>
      <c r="AR36" s="93">
        <v>1.0203109787</v>
      </c>
      <c r="AS36" s="93">
        <v>0.95743923919999996</v>
      </c>
      <c r="AT36" s="93">
        <v>1.0873112890000001</v>
      </c>
      <c r="AU36" s="91" t="s">
        <v>28</v>
      </c>
      <c r="AV36" s="91" t="s">
        <v>28</v>
      </c>
      <c r="AW36" s="91" t="s">
        <v>28</v>
      </c>
      <c r="AX36" s="91" t="s">
        <v>28</v>
      </c>
      <c r="AY36" s="91" t="s">
        <v>28</v>
      </c>
      <c r="AZ36" s="91" t="s">
        <v>28</v>
      </c>
      <c r="BA36" s="91" t="s">
        <v>28</v>
      </c>
      <c r="BB36" s="91" t="s">
        <v>28</v>
      </c>
      <c r="BC36" s="97" t="s">
        <v>28</v>
      </c>
      <c r="BD36" s="98">
        <v>15971</v>
      </c>
      <c r="BE36" s="98">
        <v>16911</v>
      </c>
      <c r="BF36" s="98">
        <v>15410</v>
      </c>
      <c r="BQ36" s="46"/>
    </row>
    <row r="37" spans="1:93" s="3" customFormat="1" x14ac:dyDescent="0.3">
      <c r="A37" s="9"/>
      <c r="B37" s="3" t="s">
        <v>134</v>
      </c>
      <c r="C37" s="101">
        <v>30776</v>
      </c>
      <c r="D37" s="102">
        <v>8963</v>
      </c>
      <c r="E37" s="100">
        <v>3.6003004946999999</v>
      </c>
      <c r="F37" s="99">
        <v>3.3886689831000001</v>
      </c>
      <c r="G37" s="99">
        <v>3.8251489645999999</v>
      </c>
      <c r="H37" s="99">
        <v>4.5283039999999996E-6</v>
      </c>
      <c r="I37" s="103">
        <v>3.4336717616999999</v>
      </c>
      <c r="J37" s="99">
        <v>3.3955233017999999</v>
      </c>
      <c r="K37" s="99">
        <v>3.4722488167000001</v>
      </c>
      <c r="L37" s="99">
        <v>0.86785274379999999</v>
      </c>
      <c r="M37" s="99">
        <v>0.81683894970000004</v>
      </c>
      <c r="N37" s="99">
        <v>0.92205248679999996</v>
      </c>
      <c r="O37" s="102">
        <v>36303</v>
      </c>
      <c r="P37" s="102">
        <v>9846</v>
      </c>
      <c r="Q37" s="100">
        <v>3.7784693078</v>
      </c>
      <c r="R37" s="99">
        <v>3.5567386603000002</v>
      </c>
      <c r="S37" s="99">
        <v>4.0140228657000003</v>
      </c>
      <c r="T37" s="99">
        <v>6.9332889999999998E-4</v>
      </c>
      <c r="U37" s="103">
        <v>3.6870810481</v>
      </c>
      <c r="V37" s="99">
        <v>3.6493474951999998</v>
      </c>
      <c r="W37" s="99">
        <v>3.7252047587999999</v>
      </c>
      <c r="X37" s="99">
        <v>0.90062445229999999</v>
      </c>
      <c r="Y37" s="99">
        <v>0.84777340960000003</v>
      </c>
      <c r="Z37" s="99">
        <v>0.95677028200000003</v>
      </c>
      <c r="AA37" s="102">
        <v>44432</v>
      </c>
      <c r="AB37" s="102">
        <v>11410</v>
      </c>
      <c r="AC37" s="100">
        <v>3.9595707039999999</v>
      </c>
      <c r="AD37" s="99">
        <v>3.7288934023999998</v>
      </c>
      <c r="AE37" s="99">
        <v>4.2045181956000004</v>
      </c>
      <c r="AF37" s="99">
        <v>3.32258021E-2</v>
      </c>
      <c r="AG37" s="103">
        <v>3.8941279578999999</v>
      </c>
      <c r="AH37" s="99">
        <v>3.8580872878000001</v>
      </c>
      <c r="AI37" s="99">
        <v>3.9305053053000001</v>
      </c>
      <c r="AJ37" s="99">
        <v>0.9368694072</v>
      </c>
      <c r="AK37" s="99">
        <v>0.88228911990000003</v>
      </c>
      <c r="AL37" s="99">
        <v>0.99482614759999999</v>
      </c>
      <c r="AM37" s="99">
        <v>0.1375865134</v>
      </c>
      <c r="AN37" s="99">
        <v>1.0479298312000001</v>
      </c>
      <c r="AO37" s="99">
        <v>0.98513106480000001</v>
      </c>
      <c r="AP37" s="99">
        <v>1.1147318062</v>
      </c>
      <c r="AQ37" s="99">
        <v>0.12882551440000001</v>
      </c>
      <c r="AR37" s="99">
        <v>1.0494872062</v>
      </c>
      <c r="AS37" s="99">
        <v>0.98606580030000002</v>
      </c>
      <c r="AT37" s="99">
        <v>1.1169877261000001</v>
      </c>
      <c r="AU37" s="101">
        <v>1</v>
      </c>
      <c r="AV37" s="101">
        <v>2</v>
      </c>
      <c r="AW37" s="101" t="s">
        <v>28</v>
      </c>
      <c r="AX37" s="101" t="s">
        <v>28</v>
      </c>
      <c r="AY37" s="101" t="s">
        <v>28</v>
      </c>
      <c r="AZ37" s="101" t="s">
        <v>28</v>
      </c>
      <c r="BA37" s="101" t="s">
        <v>28</v>
      </c>
      <c r="BB37" s="101" t="s">
        <v>28</v>
      </c>
      <c r="BC37" s="95" t="s">
        <v>429</v>
      </c>
      <c r="BD37" s="96">
        <v>30776</v>
      </c>
      <c r="BE37" s="96">
        <v>36303</v>
      </c>
      <c r="BF37" s="96">
        <v>44432</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1">
        <v>26747</v>
      </c>
      <c r="D38" s="104">
        <v>5942</v>
      </c>
      <c r="E38" s="105">
        <v>4.0216966917999999</v>
      </c>
      <c r="F38" s="93">
        <v>3.7826382919000001</v>
      </c>
      <c r="G38" s="93">
        <v>4.2758633081999999</v>
      </c>
      <c r="H38" s="93">
        <v>0.32073244699999998</v>
      </c>
      <c r="I38" s="94">
        <v>4.5013463480000002</v>
      </c>
      <c r="J38" s="93">
        <v>4.4477230851999998</v>
      </c>
      <c r="K38" s="93">
        <v>4.5556161112</v>
      </c>
      <c r="L38" s="93">
        <v>0.96943033329999995</v>
      </c>
      <c r="M38" s="93">
        <v>0.91180528540000005</v>
      </c>
      <c r="N38" s="93">
        <v>1.030697218</v>
      </c>
      <c r="O38" s="104">
        <v>28522</v>
      </c>
      <c r="P38" s="104">
        <v>6106</v>
      </c>
      <c r="Q38" s="105">
        <v>4.1236621816000003</v>
      </c>
      <c r="R38" s="93">
        <v>3.8788954087</v>
      </c>
      <c r="S38" s="93">
        <v>4.3838742726</v>
      </c>
      <c r="T38" s="93">
        <v>0.58071812489999997</v>
      </c>
      <c r="U38" s="94">
        <v>4.6711431378999997</v>
      </c>
      <c r="V38" s="93">
        <v>4.6172462552000004</v>
      </c>
      <c r="W38" s="93">
        <v>4.7256691562000004</v>
      </c>
      <c r="X38" s="93">
        <v>0.98290357589999999</v>
      </c>
      <c r="Y38" s="93">
        <v>0.92456171229999995</v>
      </c>
      <c r="Z38" s="93">
        <v>1.0449269385</v>
      </c>
      <c r="AA38" s="104">
        <v>30477</v>
      </c>
      <c r="AB38" s="104">
        <v>6360</v>
      </c>
      <c r="AC38" s="105">
        <v>4.1144090560000004</v>
      </c>
      <c r="AD38" s="93">
        <v>3.8707969334999999</v>
      </c>
      <c r="AE38" s="93">
        <v>4.3733531286999998</v>
      </c>
      <c r="AF38" s="93">
        <v>0.38853868670000002</v>
      </c>
      <c r="AG38" s="94">
        <v>4.7919811321000001</v>
      </c>
      <c r="AH38" s="93">
        <v>4.7384826497999999</v>
      </c>
      <c r="AI38" s="93">
        <v>4.8460836236000002</v>
      </c>
      <c r="AJ38" s="93">
        <v>0.97350552909999999</v>
      </c>
      <c r="AK38" s="93">
        <v>0.91586474890000003</v>
      </c>
      <c r="AL38" s="93">
        <v>1.0347739842000001</v>
      </c>
      <c r="AM38" s="93">
        <v>0.94469436900000003</v>
      </c>
      <c r="AN38" s="93">
        <v>0.99775609030000001</v>
      </c>
      <c r="AO38" s="93">
        <v>0.93639701890000004</v>
      </c>
      <c r="AP38" s="93">
        <v>1.0631358232999999</v>
      </c>
      <c r="AQ38" s="93">
        <v>0.44110680839999999</v>
      </c>
      <c r="AR38" s="93">
        <v>1.0253538488</v>
      </c>
      <c r="AS38" s="93">
        <v>0.96207137819999999</v>
      </c>
      <c r="AT38" s="93">
        <v>1.0927988703</v>
      </c>
      <c r="AU38" s="91" t="s">
        <v>28</v>
      </c>
      <c r="AV38" s="91" t="s">
        <v>28</v>
      </c>
      <c r="AW38" s="91" t="s">
        <v>28</v>
      </c>
      <c r="AX38" s="91" t="s">
        <v>28</v>
      </c>
      <c r="AY38" s="91" t="s">
        <v>28</v>
      </c>
      <c r="AZ38" s="91" t="s">
        <v>28</v>
      </c>
      <c r="BA38" s="91" t="s">
        <v>28</v>
      </c>
      <c r="BB38" s="91" t="s">
        <v>28</v>
      </c>
      <c r="BC38" s="97" t="s">
        <v>28</v>
      </c>
      <c r="BD38" s="98">
        <v>26747</v>
      </c>
      <c r="BE38" s="98">
        <v>28522</v>
      </c>
      <c r="BF38" s="98">
        <v>30477</v>
      </c>
    </row>
    <row r="39" spans="1:93" x14ac:dyDescent="0.3">
      <c r="A39" s="9"/>
      <c r="B39" t="s">
        <v>142</v>
      </c>
      <c r="C39" s="91">
        <v>22841</v>
      </c>
      <c r="D39" s="104">
        <v>5597</v>
      </c>
      <c r="E39" s="105">
        <v>4.1008618952999996</v>
      </c>
      <c r="F39" s="93">
        <v>3.8562453133000001</v>
      </c>
      <c r="G39" s="93">
        <v>4.3609954548000003</v>
      </c>
      <c r="H39" s="93">
        <v>0.71273959799999997</v>
      </c>
      <c r="I39" s="94">
        <v>4.0809362158000004</v>
      </c>
      <c r="J39" s="93">
        <v>4.0283541911</v>
      </c>
      <c r="K39" s="93">
        <v>4.1342045926999997</v>
      </c>
      <c r="L39" s="93">
        <v>0.98851311239999995</v>
      </c>
      <c r="M39" s="93">
        <v>0.92954826430000004</v>
      </c>
      <c r="N39" s="93">
        <v>1.0512183292999999</v>
      </c>
      <c r="O39" s="104">
        <v>26578</v>
      </c>
      <c r="P39" s="104">
        <v>6173</v>
      </c>
      <c r="Q39" s="105">
        <v>4.205256501</v>
      </c>
      <c r="R39" s="93">
        <v>3.9556313510000001</v>
      </c>
      <c r="S39" s="93">
        <v>4.4706345639</v>
      </c>
      <c r="T39" s="93">
        <v>0.94001857970000002</v>
      </c>
      <c r="U39" s="94">
        <v>4.3055240564000004</v>
      </c>
      <c r="V39" s="93">
        <v>4.2540717351000001</v>
      </c>
      <c r="W39" s="93">
        <v>4.3575986853000002</v>
      </c>
      <c r="X39" s="93">
        <v>1.0023521497000001</v>
      </c>
      <c r="Y39" s="93">
        <v>0.94285225809999995</v>
      </c>
      <c r="Z39" s="93">
        <v>1.0656068576</v>
      </c>
      <c r="AA39" s="104">
        <v>28292</v>
      </c>
      <c r="AB39" s="104">
        <v>6570</v>
      </c>
      <c r="AC39" s="105">
        <v>4.1183709543000004</v>
      </c>
      <c r="AD39" s="93">
        <v>3.8747560639</v>
      </c>
      <c r="AE39" s="93">
        <v>4.3773024770999998</v>
      </c>
      <c r="AF39" s="93">
        <v>0.40530780960000001</v>
      </c>
      <c r="AG39" s="94">
        <v>4.3062404871000002</v>
      </c>
      <c r="AH39" s="93">
        <v>4.2563535648000004</v>
      </c>
      <c r="AI39" s="93">
        <v>4.3567121129000004</v>
      </c>
      <c r="AJ39" s="93">
        <v>0.97444294919999996</v>
      </c>
      <c r="AK39" s="93">
        <v>0.91680151409999999</v>
      </c>
      <c r="AL39" s="93">
        <v>1.0357084349000001</v>
      </c>
      <c r="AM39" s="93">
        <v>0.51874423599999997</v>
      </c>
      <c r="AN39" s="93">
        <v>0.97933882350000001</v>
      </c>
      <c r="AO39" s="93">
        <v>0.91916401140000004</v>
      </c>
      <c r="AP39" s="93">
        <v>1.0434530935999999</v>
      </c>
      <c r="AQ39" s="93">
        <v>0.44080554550000001</v>
      </c>
      <c r="AR39" s="93">
        <v>1.0254567475</v>
      </c>
      <c r="AS39" s="93">
        <v>0.96196284970000001</v>
      </c>
      <c r="AT39" s="93">
        <v>1.0931415296</v>
      </c>
      <c r="AU39" s="91" t="s">
        <v>28</v>
      </c>
      <c r="AV39" s="91" t="s">
        <v>28</v>
      </c>
      <c r="AW39" s="91" t="s">
        <v>28</v>
      </c>
      <c r="AX39" s="91" t="s">
        <v>28</v>
      </c>
      <c r="AY39" s="91" t="s">
        <v>28</v>
      </c>
      <c r="AZ39" s="91" t="s">
        <v>28</v>
      </c>
      <c r="BA39" s="91" t="s">
        <v>28</v>
      </c>
      <c r="BB39" s="91" t="s">
        <v>28</v>
      </c>
      <c r="BC39" s="97" t="s">
        <v>28</v>
      </c>
      <c r="BD39" s="98">
        <v>22841</v>
      </c>
      <c r="BE39" s="98">
        <v>26578</v>
      </c>
      <c r="BF39" s="98">
        <v>28292</v>
      </c>
    </row>
    <row r="40" spans="1:93" x14ac:dyDescent="0.3">
      <c r="A40" s="9"/>
      <c r="B40" t="s">
        <v>138</v>
      </c>
      <c r="C40" s="91">
        <v>44501</v>
      </c>
      <c r="D40" s="104">
        <v>11465</v>
      </c>
      <c r="E40" s="105">
        <v>3.9504338750999999</v>
      </c>
      <c r="F40" s="93">
        <v>3.7191415498999998</v>
      </c>
      <c r="G40" s="93">
        <v>4.1961102022999999</v>
      </c>
      <c r="H40" s="93">
        <v>0.11197404599999999</v>
      </c>
      <c r="I40" s="94">
        <v>3.8814653293000001</v>
      </c>
      <c r="J40" s="93">
        <v>3.8455695850999998</v>
      </c>
      <c r="K40" s="93">
        <v>3.9176961353999999</v>
      </c>
      <c r="L40" s="93">
        <v>0.95225242519999997</v>
      </c>
      <c r="M40" s="93">
        <v>0.89649939030000003</v>
      </c>
      <c r="N40" s="93">
        <v>1.011472725</v>
      </c>
      <c r="O40" s="104">
        <v>48956</v>
      </c>
      <c r="P40" s="104">
        <v>11749</v>
      </c>
      <c r="Q40" s="105">
        <v>3.9892972587000002</v>
      </c>
      <c r="R40" s="93">
        <v>3.7565291065999999</v>
      </c>
      <c r="S40" s="93">
        <v>4.2364885687999996</v>
      </c>
      <c r="T40" s="93">
        <v>0.10056076279999999</v>
      </c>
      <c r="U40" s="94">
        <v>4.1668227082999998</v>
      </c>
      <c r="V40" s="93">
        <v>4.1300751881000002</v>
      </c>
      <c r="W40" s="93">
        <v>4.2038971912000003</v>
      </c>
      <c r="X40" s="93">
        <v>0.9508767615</v>
      </c>
      <c r="Y40" s="93">
        <v>0.89539485269999997</v>
      </c>
      <c r="Z40" s="93">
        <v>1.0097965304000001</v>
      </c>
      <c r="AA40" s="104">
        <v>52538</v>
      </c>
      <c r="AB40" s="104">
        <v>12247</v>
      </c>
      <c r="AC40" s="105">
        <v>4.0502871142999997</v>
      </c>
      <c r="AD40" s="93">
        <v>3.8145102776000002</v>
      </c>
      <c r="AE40" s="93">
        <v>4.3006374381999999</v>
      </c>
      <c r="AF40" s="93">
        <v>0.16428285649999999</v>
      </c>
      <c r="AG40" s="94">
        <v>4.2898669062000003</v>
      </c>
      <c r="AH40" s="93">
        <v>4.2533411125000002</v>
      </c>
      <c r="AI40" s="93">
        <v>4.3267063670999999</v>
      </c>
      <c r="AJ40" s="93">
        <v>0.95833371119999999</v>
      </c>
      <c r="AK40" s="93">
        <v>0.90254682880000003</v>
      </c>
      <c r="AL40" s="93">
        <v>1.0175688094999999</v>
      </c>
      <c r="AM40" s="93">
        <v>0.62816265630000001</v>
      </c>
      <c r="AN40" s="93">
        <v>1.0152883708</v>
      </c>
      <c r="AO40" s="93">
        <v>0.95482292459999996</v>
      </c>
      <c r="AP40" s="93">
        <v>1.0795828727000001</v>
      </c>
      <c r="AQ40" s="93">
        <v>0.75599870589999996</v>
      </c>
      <c r="AR40" s="93">
        <v>1.0098377507</v>
      </c>
      <c r="AS40" s="93">
        <v>0.94936882460000005</v>
      </c>
      <c r="AT40" s="93">
        <v>1.0741581736000001</v>
      </c>
      <c r="AU40" s="91" t="s">
        <v>28</v>
      </c>
      <c r="AV40" s="91" t="s">
        <v>28</v>
      </c>
      <c r="AW40" s="91" t="s">
        <v>28</v>
      </c>
      <c r="AX40" s="91" t="s">
        <v>28</v>
      </c>
      <c r="AY40" s="91" t="s">
        <v>28</v>
      </c>
      <c r="AZ40" s="91" t="s">
        <v>28</v>
      </c>
      <c r="BA40" s="91" t="s">
        <v>28</v>
      </c>
      <c r="BB40" s="91" t="s">
        <v>28</v>
      </c>
      <c r="BC40" s="97" t="s">
        <v>28</v>
      </c>
      <c r="BD40" s="98">
        <v>44501</v>
      </c>
      <c r="BE40" s="98">
        <v>48956</v>
      </c>
      <c r="BF40" s="98">
        <v>52538</v>
      </c>
    </row>
    <row r="41" spans="1:93" x14ac:dyDescent="0.3">
      <c r="A41" s="9"/>
      <c r="B41" t="s">
        <v>141</v>
      </c>
      <c r="C41" s="91">
        <v>12379</v>
      </c>
      <c r="D41" s="104">
        <v>3045</v>
      </c>
      <c r="E41" s="105">
        <v>4.0655658584000003</v>
      </c>
      <c r="F41" s="93">
        <v>3.8208136707000002</v>
      </c>
      <c r="G41" s="93">
        <v>4.3259962858999996</v>
      </c>
      <c r="H41" s="93">
        <v>0.52375199370000003</v>
      </c>
      <c r="I41" s="94">
        <v>4.0653530377999996</v>
      </c>
      <c r="J41" s="93">
        <v>3.9943652008999999</v>
      </c>
      <c r="K41" s="93">
        <v>4.1376024701</v>
      </c>
      <c r="L41" s="93">
        <v>0.98000499969999999</v>
      </c>
      <c r="M41" s="93">
        <v>0.92100746379999998</v>
      </c>
      <c r="N41" s="93">
        <v>1.0427817766</v>
      </c>
      <c r="O41" s="104">
        <v>11988</v>
      </c>
      <c r="P41" s="104">
        <v>3014</v>
      </c>
      <c r="Q41" s="105">
        <v>3.8354599176000002</v>
      </c>
      <c r="R41" s="93">
        <v>3.6035087263999999</v>
      </c>
      <c r="S41" s="93">
        <v>4.0823413779999997</v>
      </c>
      <c r="T41" s="93">
        <v>4.8296318000000003E-3</v>
      </c>
      <c r="U41" s="94">
        <v>3.9774386198</v>
      </c>
      <c r="V41" s="93">
        <v>3.9068723957999998</v>
      </c>
      <c r="W41" s="93">
        <v>4.0492794162000001</v>
      </c>
      <c r="X41" s="93">
        <v>0.91420856080000001</v>
      </c>
      <c r="Y41" s="93">
        <v>0.85892138029999998</v>
      </c>
      <c r="Z41" s="93">
        <v>0.97305447479999996</v>
      </c>
      <c r="AA41" s="104">
        <v>12451</v>
      </c>
      <c r="AB41" s="104">
        <v>2967</v>
      </c>
      <c r="AC41" s="105">
        <v>3.9613582394</v>
      </c>
      <c r="AD41" s="93">
        <v>3.7213041835</v>
      </c>
      <c r="AE41" s="93">
        <v>4.2168977129999998</v>
      </c>
      <c r="AF41" s="93">
        <v>4.23135844E-2</v>
      </c>
      <c r="AG41" s="94">
        <v>4.1964947758999998</v>
      </c>
      <c r="AH41" s="93">
        <v>4.1234273054999999</v>
      </c>
      <c r="AI41" s="93">
        <v>4.2708570078000001</v>
      </c>
      <c r="AJ41" s="93">
        <v>0.93729235389999999</v>
      </c>
      <c r="AK41" s="93">
        <v>0.88049344360000004</v>
      </c>
      <c r="AL41" s="93">
        <v>0.99775525070000004</v>
      </c>
      <c r="AM41" s="93">
        <v>0.3376007204</v>
      </c>
      <c r="AN41" s="93">
        <v>1.0328248305000001</v>
      </c>
      <c r="AO41" s="93">
        <v>0.96684545229999996</v>
      </c>
      <c r="AP41" s="93">
        <v>1.1033067674000001</v>
      </c>
      <c r="AQ41" s="93">
        <v>8.1778670499999997E-2</v>
      </c>
      <c r="AR41" s="93">
        <v>0.94340125119999996</v>
      </c>
      <c r="AS41" s="93">
        <v>0.88348995549999998</v>
      </c>
      <c r="AT41" s="93">
        <v>1.0073752568000001</v>
      </c>
      <c r="AU41" s="91" t="s">
        <v>28</v>
      </c>
      <c r="AV41" s="91">
        <v>2</v>
      </c>
      <c r="AW41" s="91" t="s">
        <v>28</v>
      </c>
      <c r="AX41" s="91" t="s">
        <v>28</v>
      </c>
      <c r="AY41" s="91" t="s">
        <v>28</v>
      </c>
      <c r="AZ41" s="91" t="s">
        <v>28</v>
      </c>
      <c r="BA41" s="91" t="s">
        <v>28</v>
      </c>
      <c r="BB41" s="91" t="s">
        <v>28</v>
      </c>
      <c r="BC41" s="97">
        <v>-2</v>
      </c>
      <c r="BD41" s="98">
        <v>12379</v>
      </c>
      <c r="BE41" s="98">
        <v>11988</v>
      </c>
      <c r="BF41" s="98">
        <v>12451</v>
      </c>
    </row>
    <row r="42" spans="1:93" x14ac:dyDescent="0.3">
      <c r="A42" s="9"/>
      <c r="B42" t="s">
        <v>135</v>
      </c>
      <c r="C42" s="91">
        <v>50877</v>
      </c>
      <c r="D42" s="104">
        <v>12991</v>
      </c>
      <c r="E42" s="105">
        <v>4.1204211704000002</v>
      </c>
      <c r="F42" s="93">
        <v>3.8814810635999999</v>
      </c>
      <c r="G42" s="93">
        <v>4.3740701919999996</v>
      </c>
      <c r="H42" s="93">
        <v>0.82358033139999998</v>
      </c>
      <c r="I42" s="94">
        <v>3.9163266876999998</v>
      </c>
      <c r="J42" s="93">
        <v>3.8824437736999999</v>
      </c>
      <c r="K42" s="93">
        <v>3.9505053051000001</v>
      </c>
      <c r="L42" s="93">
        <v>0.99322787729999995</v>
      </c>
      <c r="M42" s="93">
        <v>0.93563134410000004</v>
      </c>
      <c r="N42" s="93">
        <v>1.0543699957999999</v>
      </c>
      <c r="O42" s="104">
        <v>53836</v>
      </c>
      <c r="P42" s="104">
        <v>13397</v>
      </c>
      <c r="Q42" s="105">
        <v>4.0154038380000001</v>
      </c>
      <c r="R42" s="93">
        <v>3.7828745685</v>
      </c>
      <c r="S42" s="93">
        <v>4.2622264339999996</v>
      </c>
      <c r="T42" s="93">
        <v>0.14968215090000001</v>
      </c>
      <c r="U42" s="94">
        <v>4.0185116070999998</v>
      </c>
      <c r="V42" s="93">
        <v>3.9847094874</v>
      </c>
      <c r="W42" s="93">
        <v>4.0526004686999997</v>
      </c>
      <c r="X42" s="93">
        <v>0.9570994464</v>
      </c>
      <c r="Y42" s="93">
        <v>0.90167447690000002</v>
      </c>
      <c r="Z42" s="93">
        <v>1.0159313296000001</v>
      </c>
      <c r="AA42" s="104">
        <v>58226</v>
      </c>
      <c r="AB42" s="104">
        <v>13975</v>
      </c>
      <c r="AC42" s="105">
        <v>4.0954020535</v>
      </c>
      <c r="AD42" s="93">
        <v>3.8584866870000001</v>
      </c>
      <c r="AE42" s="93">
        <v>4.3468642865999998</v>
      </c>
      <c r="AF42" s="93">
        <v>0.30044721880000003</v>
      </c>
      <c r="AG42" s="94">
        <v>4.1664400716000003</v>
      </c>
      <c r="AH42" s="93">
        <v>4.1327352393999996</v>
      </c>
      <c r="AI42" s="93">
        <v>4.2004197860000003</v>
      </c>
      <c r="AJ42" s="93">
        <v>0.96900830439999996</v>
      </c>
      <c r="AK42" s="93">
        <v>0.91295203579999995</v>
      </c>
      <c r="AL42" s="93">
        <v>1.0285064902000001</v>
      </c>
      <c r="AM42" s="93">
        <v>0.52323656689999998</v>
      </c>
      <c r="AN42" s="93">
        <v>1.0199228319</v>
      </c>
      <c r="AO42" s="93">
        <v>0.95998217539999997</v>
      </c>
      <c r="AP42" s="93">
        <v>1.0836061435</v>
      </c>
      <c r="AQ42" s="93">
        <v>0.40457859829999998</v>
      </c>
      <c r="AR42" s="93">
        <v>0.97451296170000001</v>
      </c>
      <c r="AS42" s="93">
        <v>0.91710903720000003</v>
      </c>
      <c r="AT42" s="93">
        <v>1.0355099272999999</v>
      </c>
      <c r="AU42" s="91" t="s">
        <v>28</v>
      </c>
      <c r="AV42" s="91" t="s">
        <v>28</v>
      </c>
      <c r="AW42" s="91" t="s">
        <v>28</v>
      </c>
      <c r="AX42" s="91" t="s">
        <v>28</v>
      </c>
      <c r="AY42" s="91" t="s">
        <v>28</v>
      </c>
      <c r="AZ42" s="91" t="s">
        <v>28</v>
      </c>
      <c r="BA42" s="91" t="s">
        <v>28</v>
      </c>
      <c r="BB42" s="91" t="s">
        <v>28</v>
      </c>
      <c r="BC42" s="97" t="s">
        <v>28</v>
      </c>
      <c r="BD42" s="98">
        <v>50877</v>
      </c>
      <c r="BE42" s="98">
        <v>53836</v>
      </c>
      <c r="BF42" s="98">
        <v>58226</v>
      </c>
    </row>
    <row r="43" spans="1:93" x14ac:dyDescent="0.3">
      <c r="A43" s="9"/>
      <c r="B43" t="s">
        <v>140</v>
      </c>
      <c r="C43" s="91">
        <v>9406</v>
      </c>
      <c r="D43" s="104">
        <v>2301</v>
      </c>
      <c r="E43" s="105">
        <v>3.9382602825999999</v>
      </c>
      <c r="F43" s="93">
        <v>3.6949133691</v>
      </c>
      <c r="G43" s="93">
        <v>4.1976340185999996</v>
      </c>
      <c r="H43" s="93">
        <v>0.1099835834</v>
      </c>
      <c r="I43" s="94">
        <v>4.0877879183000001</v>
      </c>
      <c r="J43" s="93">
        <v>4.0060068059000002</v>
      </c>
      <c r="K43" s="93">
        <v>4.1712385611</v>
      </c>
      <c r="L43" s="93">
        <v>0.94931797969999998</v>
      </c>
      <c r="M43" s="93">
        <v>0.89065918529999999</v>
      </c>
      <c r="N43" s="93">
        <v>1.0118400409999999</v>
      </c>
      <c r="O43" s="104">
        <v>9811</v>
      </c>
      <c r="P43" s="104">
        <v>2350</v>
      </c>
      <c r="Q43" s="105">
        <v>3.9255165956</v>
      </c>
      <c r="R43" s="93">
        <v>3.6825160141</v>
      </c>
      <c r="S43" s="93">
        <v>4.1845522147000001</v>
      </c>
      <c r="T43" s="93">
        <v>4.1421416199999998E-2</v>
      </c>
      <c r="U43" s="94">
        <v>4.1748936170000004</v>
      </c>
      <c r="V43" s="93">
        <v>4.0930947769000001</v>
      </c>
      <c r="W43" s="93">
        <v>4.2583271737999997</v>
      </c>
      <c r="X43" s="93">
        <v>0.93567419659999995</v>
      </c>
      <c r="Y43" s="93">
        <v>0.87775331710000004</v>
      </c>
      <c r="Z43" s="93">
        <v>0.99741713899999995</v>
      </c>
      <c r="AA43" s="104">
        <v>10443</v>
      </c>
      <c r="AB43" s="104">
        <v>2382</v>
      </c>
      <c r="AC43" s="105">
        <v>4.0571042553999996</v>
      </c>
      <c r="AD43" s="93">
        <v>3.8066692911</v>
      </c>
      <c r="AE43" s="93">
        <v>4.3240149539999999</v>
      </c>
      <c r="AF43" s="93">
        <v>0.2085897401</v>
      </c>
      <c r="AG43" s="94">
        <v>4.3841309824000003</v>
      </c>
      <c r="AH43" s="93">
        <v>4.3008471174</v>
      </c>
      <c r="AI43" s="93">
        <v>4.4690275999000004</v>
      </c>
      <c r="AJ43" s="93">
        <v>0.95994670709999996</v>
      </c>
      <c r="AK43" s="93">
        <v>0.90069158220000001</v>
      </c>
      <c r="AL43" s="93">
        <v>1.0231001362000001</v>
      </c>
      <c r="AM43" s="93">
        <v>0.34593006170000001</v>
      </c>
      <c r="AN43" s="93">
        <v>1.0335211065000001</v>
      </c>
      <c r="AO43" s="93">
        <v>0.9650329379</v>
      </c>
      <c r="AP43" s="93">
        <v>1.1068698647999999</v>
      </c>
      <c r="AQ43" s="93">
        <v>0.9262464614</v>
      </c>
      <c r="AR43" s="93">
        <v>0.99676413289999999</v>
      </c>
      <c r="AS43" s="93">
        <v>0.93065588050000003</v>
      </c>
      <c r="AT43" s="93">
        <v>1.0675683218000001</v>
      </c>
      <c r="AU43" s="91" t="s">
        <v>28</v>
      </c>
      <c r="AV43" s="91" t="s">
        <v>28</v>
      </c>
      <c r="AW43" s="91" t="s">
        <v>28</v>
      </c>
      <c r="AX43" s="91" t="s">
        <v>28</v>
      </c>
      <c r="AY43" s="91" t="s">
        <v>28</v>
      </c>
      <c r="AZ43" s="91" t="s">
        <v>28</v>
      </c>
      <c r="BA43" s="91" t="s">
        <v>28</v>
      </c>
      <c r="BB43" s="91" t="s">
        <v>28</v>
      </c>
      <c r="BC43" s="97" t="s">
        <v>28</v>
      </c>
      <c r="BD43" s="98">
        <v>9406</v>
      </c>
      <c r="BE43" s="98">
        <v>9811</v>
      </c>
      <c r="BF43" s="98">
        <v>10443</v>
      </c>
    </row>
    <row r="44" spans="1:93" x14ac:dyDescent="0.3">
      <c r="A44" s="9"/>
      <c r="B44" t="s">
        <v>137</v>
      </c>
      <c r="C44" s="91">
        <v>20101</v>
      </c>
      <c r="D44" s="104">
        <v>4353</v>
      </c>
      <c r="E44" s="105">
        <v>3.9472225359999999</v>
      </c>
      <c r="F44" s="93">
        <v>3.7101302859</v>
      </c>
      <c r="G44" s="93">
        <v>4.1994659347000001</v>
      </c>
      <c r="H44" s="93">
        <v>0.1155483432</v>
      </c>
      <c r="I44" s="94">
        <v>4.6177348954999999</v>
      </c>
      <c r="J44" s="93">
        <v>4.5543377313000004</v>
      </c>
      <c r="K44" s="93">
        <v>4.6820145590999998</v>
      </c>
      <c r="L44" s="93">
        <v>0.95147833159999995</v>
      </c>
      <c r="M44" s="93">
        <v>0.89432722440000001</v>
      </c>
      <c r="N44" s="93">
        <v>1.0122816245999999</v>
      </c>
      <c r="O44" s="104">
        <v>22355</v>
      </c>
      <c r="P44" s="104">
        <v>4614</v>
      </c>
      <c r="Q44" s="105">
        <v>4.1801450304000003</v>
      </c>
      <c r="R44" s="93">
        <v>3.9303048347999998</v>
      </c>
      <c r="S44" s="93">
        <v>4.4458669771999997</v>
      </c>
      <c r="T44" s="93">
        <v>0.907842441</v>
      </c>
      <c r="U44" s="94">
        <v>4.8450368444</v>
      </c>
      <c r="V44" s="93">
        <v>4.7819390145999998</v>
      </c>
      <c r="W44" s="93">
        <v>4.9089672519000001</v>
      </c>
      <c r="X44" s="93">
        <v>0.99636665589999995</v>
      </c>
      <c r="Y44" s="93">
        <v>0.93681550680000003</v>
      </c>
      <c r="Z44" s="93">
        <v>1.0597033309999999</v>
      </c>
      <c r="AA44" s="104">
        <v>23085</v>
      </c>
      <c r="AB44" s="104">
        <v>4800</v>
      </c>
      <c r="AC44" s="105">
        <v>4.0709173291000003</v>
      </c>
      <c r="AD44" s="93">
        <v>3.8275659145000001</v>
      </c>
      <c r="AE44" s="93">
        <v>4.3297406942999999</v>
      </c>
      <c r="AF44" s="93">
        <v>0.23337114440000001</v>
      </c>
      <c r="AG44" s="94">
        <v>4.8093750000000002</v>
      </c>
      <c r="AH44" s="93">
        <v>4.7477334362999999</v>
      </c>
      <c r="AI44" s="93">
        <v>4.8718168786999998</v>
      </c>
      <c r="AJ44" s="93">
        <v>0.96321500230000001</v>
      </c>
      <c r="AK44" s="93">
        <v>0.90563590790000004</v>
      </c>
      <c r="AL44" s="93">
        <v>1.024454897</v>
      </c>
      <c r="AM44" s="93">
        <v>0.4208381169</v>
      </c>
      <c r="AN44" s="93">
        <v>0.97386987759999999</v>
      </c>
      <c r="AO44" s="93">
        <v>0.91306691839999998</v>
      </c>
      <c r="AP44" s="93">
        <v>1.0387218278999999</v>
      </c>
      <c r="AQ44" s="93">
        <v>8.2696031599999997E-2</v>
      </c>
      <c r="AR44" s="93">
        <v>1.0590092126999999</v>
      </c>
      <c r="AS44" s="93">
        <v>0.99260290669999995</v>
      </c>
      <c r="AT44" s="93">
        <v>1.129858179</v>
      </c>
      <c r="AU44" s="91" t="s">
        <v>28</v>
      </c>
      <c r="AV44" s="91" t="s">
        <v>28</v>
      </c>
      <c r="AW44" s="91" t="s">
        <v>28</v>
      </c>
      <c r="AX44" s="91" t="s">
        <v>28</v>
      </c>
      <c r="AY44" s="91" t="s">
        <v>28</v>
      </c>
      <c r="AZ44" s="91" t="s">
        <v>28</v>
      </c>
      <c r="BA44" s="91" t="s">
        <v>28</v>
      </c>
      <c r="BB44" s="91" t="s">
        <v>28</v>
      </c>
      <c r="BC44" s="97" t="s">
        <v>28</v>
      </c>
      <c r="BD44" s="98">
        <v>20101</v>
      </c>
      <c r="BE44" s="98">
        <v>22355</v>
      </c>
      <c r="BF44" s="98">
        <v>23085</v>
      </c>
    </row>
    <row r="45" spans="1:93" x14ac:dyDescent="0.3">
      <c r="A45" s="9"/>
      <c r="B45" t="s">
        <v>139</v>
      </c>
      <c r="C45" s="91">
        <v>26128</v>
      </c>
      <c r="D45" s="104">
        <v>6225</v>
      </c>
      <c r="E45" s="105">
        <v>4.2275427214999999</v>
      </c>
      <c r="F45" s="93">
        <v>3.9787294705999998</v>
      </c>
      <c r="G45" s="93">
        <v>4.4919157217999999</v>
      </c>
      <c r="H45" s="93">
        <v>0.54204055770000004</v>
      </c>
      <c r="I45" s="94">
        <v>4.1972690762999996</v>
      </c>
      <c r="J45" s="93">
        <v>4.1466829425</v>
      </c>
      <c r="K45" s="93">
        <v>4.2484723195000003</v>
      </c>
      <c r="L45" s="93">
        <v>1.0190495364000001</v>
      </c>
      <c r="M45" s="93">
        <v>0.95907308089999999</v>
      </c>
      <c r="N45" s="93">
        <v>1.0827766709</v>
      </c>
      <c r="O45" s="104">
        <v>29174</v>
      </c>
      <c r="P45" s="104">
        <v>6655</v>
      </c>
      <c r="Q45" s="105">
        <v>4.2707144474999996</v>
      </c>
      <c r="R45" s="93">
        <v>4.0203337562000003</v>
      </c>
      <c r="S45" s="93">
        <v>4.5366884936999998</v>
      </c>
      <c r="T45" s="93">
        <v>0.56373983670000005</v>
      </c>
      <c r="U45" s="94">
        <v>4.3837716003000002</v>
      </c>
      <c r="V45" s="93">
        <v>4.3337556352000002</v>
      </c>
      <c r="W45" s="93">
        <v>4.4343648007000001</v>
      </c>
      <c r="X45" s="93">
        <v>1.0179545067</v>
      </c>
      <c r="Y45" s="93">
        <v>0.95827452670000002</v>
      </c>
      <c r="Z45" s="93">
        <v>1.0813512715</v>
      </c>
      <c r="AA45" s="104">
        <v>31570</v>
      </c>
      <c r="AB45" s="104">
        <v>7133</v>
      </c>
      <c r="AC45" s="105">
        <v>4.2989902325999996</v>
      </c>
      <c r="AD45" s="93">
        <v>4.0469999076000001</v>
      </c>
      <c r="AE45" s="93">
        <v>4.5666709764000002</v>
      </c>
      <c r="AF45" s="93">
        <v>0.58048087900000001</v>
      </c>
      <c r="AG45" s="94">
        <v>4.4259077526999997</v>
      </c>
      <c r="AH45" s="93">
        <v>4.3773543098000003</v>
      </c>
      <c r="AI45" s="93">
        <v>4.4749997485000002</v>
      </c>
      <c r="AJ45" s="93">
        <v>1.0171790661</v>
      </c>
      <c r="AK45" s="93">
        <v>0.95755592909999998</v>
      </c>
      <c r="AL45" s="93">
        <v>1.0805146946999999</v>
      </c>
      <c r="AM45" s="93">
        <v>0.83504009990000005</v>
      </c>
      <c r="AN45" s="93">
        <v>1.0066208559000001</v>
      </c>
      <c r="AO45" s="93">
        <v>0.94600180619999996</v>
      </c>
      <c r="AP45" s="93">
        <v>1.0711243265999999</v>
      </c>
      <c r="AQ45" s="93">
        <v>0.74945189670000001</v>
      </c>
      <c r="AR45" s="93">
        <v>1.0102120140999999</v>
      </c>
      <c r="AS45" s="93">
        <v>0.94914443920000002</v>
      </c>
      <c r="AT45" s="93">
        <v>1.0752086525</v>
      </c>
      <c r="AU45" s="91" t="s">
        <v>28</v>
      </c>
      <c r="AV45" s="91" t="s">
        <v>28</v>
      </c>
      <c r="AW45" s="91" t="s">
        <v>28</v>
      </c>
      <c r="AX45" s="91" t="s">
        <v>28</v>
      </c>
      <c r="AY45" s="91" t="s">
        <v>28</v>
      </c>
      <c r="AZ45" s="91" t="s">
        <v>28</v>
      </c>
      <c r="BA45" s="91" t="s">
        <v>28</v>
      </c>
      <c r="BB45" s="91" t="s">
        <v>28</v>
      </c>
      <c r="BC45" s="97" t="s">
        <v>28</v>
      </c>
      <c r="BD45" s="98">
        <v>26128</v>
      </c>
      <c r="BE45" s="98">
        <v>29174</v>
      </c>
      <c r="BF45" s="98">
        <v>31570</v>
      </c>
    </row>
    <row r="46" spans="1:93" x14ac:dyDescent="0.3">
      <c r="A46" s="9"/>
      <c r="B46" t="s">
        <v>143</v>
      </c>
      <c r="C46" s="91">
        <v>12351</v>
      </c>
      <c r="D46" s="104">
        <v>2936</v>
      </c>
      <c r="E46" s="105">
        <v>3.9897180739000002</v>
      </c>
      <c r="F46" s="93">
        <v>3.7477386971</v>
      </c>
      <c r="G46" s="93">
        <v>4.2473212771000002</v>
      </c>
      <c r="H46" s="93">
        <v>0.22146999419999999</v>
      </c>
      <c r="I46" s="94">
        <v>4.2067438692000003</v>
      </c>
      <c r="J46" s="93">
        <v>4.1332046275999996</v>
      </c>
      <c r="K46" s="93">
        <v>4.2815915436000003</v>
      </c>
      <c r="L46" s="93">
        <v>0.96172188469999997</v>
      </c>
      <c r="M46" s="93">
        <v>0.90339273509999996</v>
      </c>
      <c r="N46" s="93">
        <v>1.023817159</v>
      </c>
      <c r="O46" s="104">
        <v>13395</v>
      </c>
      <c r="P46" s="104">
        <v>2924</v>
      </c>
      <c r="Q46" s="105">
        <v>4.1674259686999999</v>
      </c>
      <c r="R46" s="93">
        <v>3.9143530995</v>
      </c>
      <c r="S46" s="93">
        <v>4.4368606416</v>
      </c>
      <c r="T46" s="93">
        <v>0.83428134570000001</v>
      </c>
      <c r="U46" s="94">
        <v>4.5810533515999996</v>
      </c>
      <c r="V46" s="93">
        <v>4.5041279177</v>
      </c>
      <c r="W46" s="93">
        <v>4.6592925852000002</v>
      </c>
      <c r="X46" s="93">
        <v>0.99333497910000002</v>
      </c>
      <c r="Y46" s="93">
        <v>0.93301329970000002</v>
      </c>
      <c r="Z46" s="93">
        <v>1.0575566082000001</v>
      </c>
      <c r="AA46" s="104">
        <v>13544</v>
      </c>
      <c r="AB46" s="104">
        <v>3004</v>
      </c>
      <c r="AC46" s="105">
        <v>4.0684888911000003</v>
      </c>
      <c r="AD46" s="93">
        <v>3.8220509726</v>
      </c>
      <c r="AE46" s="93">
        <v>4.3308166152999998</v>
      </c>
      <c r="AF46" s="93">
        <v>0.2323537826</v>
      </c>
      <c r="AG46" s="94">
        <v>4.5086551264999999</v>
      </c>
      <c r="AH46" s="93">
        <v>4.4333595029000001</v>
      </c>
      <c r="AI46" s="93">
        <v>4.5852295615000003</v>
      </c>
      <c r="AJ46" s="93">
        <v>0.96264041239999998</v>
      </c>
      <c r="AK46" s="93">
        <v>0.90433102389999998</v>
      </c>
      <c r="AL46" s="93">
        <v>1.0247094694000001</v>
      </c>
      <c r="AM46" s="93">
        <v>0.47712004120000001</v>
      </c>
      <c r="AN46" s="93">
        <v>0.97625942769999996</v>
      </c>
      <c r="AO46" s="93">
        <v>0.91368844410000005</v>
      </c>
      <c r="AP46" s="93">
        <v>1.0431153817000001</v>
      </c>
      <c r="AQ46" s="93">
        <v>0.1977586616</v>
      </c>
      <c r="AR46" s="93">
        <v>1.0445414666999999</v>
      </c>
      <c r="AS46" s="93">
        <v>0.9775195297</v>
      </c>
      <c r="AT46" s="93">
        <v>1.116158647</v>
      </c>
      <c r="AU46" s="91" t="s">
        <v>28</v>
      </c>
      <c r="AV46" s="91" t="s">
        <v>28</v>
      </c>
      <c r="AW46" s="91" t="s">
        <v>28</v>
      </c>
      <c r="AX46" s="91" t="s">
        <v>28</v>
      </c>
      <c r="AY46" s="91" t="s">
        <v>28</v>
      </c>
      <c r="AZ46" s="91" t="s">
        <v>28</v>
      </c>
      <c r="BA46" s="91" t="s">
        <v>28</v>
      </c>
      <c r="BB46" s="91" t="s">
        <v>28</v>
      </c>
      <c r="BC46" s="97" t="s">
        <v>28</v>
      </c>
      <c r="BD46" s="98">
        <v>12351</v>
      </c>
      <c r="BE46" s="98">
        <v>13395</v>
      </c>
      <c r="BF46" s="98">
        <v>13544</v>
      </c>
    </row>
    <row r="47" spans="1:93" x14ac:dyDescent="0.3">
      <c r="A47" s="9"/>
      <c r="B47" t="s">
        <v>145</v>
      </c>
      <c r="C47" s="91">
        <v>20315</v>
      </c>
      <c r="D47" s="104">
        <v>4540</v>
      </c>
      <c r="E47" s="105">
        <v>4.808532574</v>
      </c>
      <c r="F47" s="93">
        <v>4.5240959209999998</v>
      </c>
      <c r="G47" s="93">
        <v>5.1108521832999996</v>
      </c>
      <c r="H47" s="93">
        <v>2.0767527000000001E-6</v>
      </c>
      <c r="I47" s="94">
        <v>4.4746696034999998</v>
      </c>
      <c r="J47" s="93">
        <v>4.4135587929</v>
      </c>
      <c r="K47" s="93">
        <v>4.5366265637999996</v>
      </c>
      <c r="L47" s="93">
        <v>1.1590971903</v>
      </c>
      <c r="M47" s="93">
        <v>1.0905337106999999</v>
      </c>
      <c r="N47" s="93">
        <v>1.2319713581</v>
      </c>
      <c r="O47" s="104">
        <v>23210</v>
      </c>
      <c r="P47" s="104">
        <v>4850</v>
      </c>
      <c r="Q47" s="105">
        <v>4.9920896467000002</v>
      </c>
      <c r="R47" s="93">
        <v>4.6982136876</v>
      </c>
      <c r="S47" s="93">
        <v>5.3043477154999996</v>
      </c>
      <c r="T47" s="93">
        <v>1.9466285999999999E-8</v>
      </c>
      <c r="U47" s="94">
        <v>4.7855670103000003</v>
      </c>
      <c r="V47" s="93">
        <v>4.724394921</v>
      </c>
      <c r="W47" s="93">
        <v>4.8475311639000003</v>
      </c>
      <c r="X47" s="93">
        <v>1.1898993052</v>
      </c>
      <c r="Y47" s="93">
        <v>1.1198519253999999</v>
      </c>
      <c r="Z47" s="93">
        <v>1.2643281888</v>
      </c>
      <c r="AA47" s="104">
        <v>25793</v>
      </c>
      <c r="AB47" s="104">
        <v>5049</v>
      </c>
      <c r="AC47" s="105">
        <v>5.2285151997000003</v>
      </c>
      <c r="AD47" s="93">
        <v>4.9216947880999999</v>
      </c>
      <c r="AE47" s="93">
        <v>5.5544629177999996</v>
      </c>
      <c r="AF47" s="93">
        <v>5.3422680000000001E-12</v>
      </c>
      <c r="AG47" s="94">
        <v>5.1085363438</v>
      </c>
      <c r="AH47" s="93">
        <v>5.0465713643000001</v>
      </c>
      <c r="AI47" s="93">
        <v>5.1712621683000002</v>
      </c>
      <c r="AJ47" s="93">
        <v>1.2371128846999999</v>
      </c>
      <c r="AK47" s="93">
        <v>1.1645164647999999</v>
      </c>
      <c r="AL47" s="93">
        <v>1.3142349942</v>
      </c>
      <c r="AM47" s="93">
        <v>0.14626076290000001</v>
      </c>
      <c r="AN47" s="93">
        <v>1.0473600375000001</v>
      </c>
      <c r="AO47" s="93">
        <v>0.98397904390000002</v>
      </c>
      <c r="AP47" s="93">
        <v>1.1148235879999999</v>
      </c>
      <c r="AQ47" s="93">
        <v>0.24311729600000001</v>
      </c>
      <c r="AR47" s="93">
        <v>1.0381731994000001</v>
      </c>
      <c r="AS47" s="93">
        <v>0.97487791609999996</v>
      </c>
      <c r="AT47" s="93">
        <v>1.1055780155999999</v>
      </c>
      <c r="AU47" s="91">
        <v>1</v>
      </c>
      <c r="AV47" s="91">
        <v>2</v>
      </c>
      <c r="AW47" s="91">
        <v>3</v>
      </c>
      <c r="AX47" s="91" t="s">
        <v>28</v>
      </c>
      <c r="AY47" s="91" t="s">
        <v>28</v>
      </c>
      <c r="AZ47" s="91" t="s">
        <v>28</v>
      </c>
      <c r="BA47" s="91" t="s">
        <v>28</v>
      </c>
      <c r="BB47" s="91" t="s">
        <v>28</v>
      </c>
      <c r="BC47" s="97" t="s">
        <v>231</v>
      </c>
      <c r="BD47" s="98">
        <v>20315</v>
      </c>
      <c r="BE47" s="98">
        <v>23210</v>
      </c>
      <c r="BF47" s="98">
        <v>25793</v>
      </c>
      <c r="BQ47" s="46"/>
      <c r="CO47" s="4"/>
    </row>
    <row r="48" spans="1:93" x14ac:dyDescent="0.3">
      <c r="A48" s="9"/>
      <c r="B48" t="s">
        <v>97</v>
      </c>
      <c r="C48" s="91">
        <v>37214</v>
      </c>
      <c r="D48" s="104">
        <v>7472</v>
      </c>
      <c r="E48" s="105">
        <v>4.8417063575999997</v>
      </c>
      <c r="F48" s="93">
        <v>4.5601143622000002</v>
      </c>
      <c r="G48" s="93">
        <v>5.1406869634000003</v>
      </c>
      <c r="H48" s="93">
        <v>4.3212577E-7</v>
      </c>
      <c r="I48" s="94">
        <v>4.9804603853999998</v>
      </c>
      <c r="J48" s="93">
        <v>4.9301149558999997</v>
      </c>
      <c r="K48" s="93">
        <v>5.0313199331999998</v>
      </c>
      <c r="L48" s="93">
        <v>1.1670937337</v>
      </c>
      <c r="M48" s="93">
        <v>1.0992159589999999</v>
      </c>
      <c r="N48" s="93">
        <v>1.2391630345</v>
      </c>
      <c r="O48" s="104">
        <v>39180</v>
      </c>
      <c r="P48" s="104">
        <v>7764</v>
      </c>
      <c r="Q48" s="105">
        <v>4.7387296705999997</v>
      </c>
      <c r="R48" s="93">
        <v>4.4633802352999998</v>
      </c>
      <c r="S48" s="93">
        <v>5.0310656290000004</v>
      </c>
      <c r="T48" s="93">
        <v>6.6829199999999994E-5</v>
      </c>
      <c r="U48" s="94">
        <v>5.0463678516000003</v>
      </c>
      <c r="V48" s="93">
        <v>4.9966461025999998</v>
      </c>
      <c r="W48" s="93">
        <v>5.0965843829999997</v>
      </c>
      <c r="X48" s="93">
        <v>1.1295091919</v>
      </c>
      <c r="Y48" s="93">
        <v>1.0638777379</v>
      </c>
      <c r="Z48" s="93">
        <v>1.1991895018000001</v>
      </c>
      <c r="AA48" s="104">
        <v>39946</v>
      </c>
      <c r="AB48" s="104">
        <v>7887</v>
      </c>
      <c r="AC48" s="105">
        <v>4.6516388318999997</v>
      </c>
      <c r="AD48" s="93">
        <v>4.3811252200000004</v>
      </c>
      <c r="AE48" s="93">
        <v>4.9388553706999998</v>
      </c>
      <c r="AF48" s="93">
        <v>1.7110811E-3</v>
      </c>
      <c r="AG48" s="94">
        <v>5.0647901610000003</v>
      </c>
      <c r="AH48" s="93">
        <v>5.0153653294999998</v>
      </c>
      <c r="AI48" s="93">
        <v>5.1147020584999998</v>
      </c>
      <c r="AJ48" s="93">
        <v>1.1006188400000001</v>
      </c>
      <c r="AK48" s="93">
        <v>1.0366129297</v>
      </c>
      <c r="AL48" s="93">
        <v>1.1685768103</v>
      </c>
      <c r="AM48" s="93">
        <v>0.55176028200000005</v>
      </c>
      <c r="AN48" s="93">
        <v>0.98162147990000004</v>
      </c>
      <c r="AO48" s="93">
        <v>0.92344886800000003</v>
      </c>
      <c r="AP48" s="93">
        <v>1.0434586722000001</v>
      </c>
      <c r="AQ48" s="93">
        <v>0.49039108920000002</v>
      </c>
      <c r="AR48" s="93">
        <v>0.97873132330000001</v>
      </c>
      <c r="AS48" s="93">
        <v>0.92072689419999998</v>
      </c>
      <c r="AT48" s="93">
        <v>1.0403899454000001</v>
      </c>
      <c r="AU48" s="91">
        <v>1</v>
      </c>
      <c r="AV48" s="91">
        <v>2</v>
      </c>
      <c r="AW48" s="91">
        <v>3</v>
      </c>
      <c r="AX48" s="91" t="s">
        <v>28</v>
      </c>
      <c r="AY48" s="91" t="s">
        <v>28</v>
      </c>
      <c r="AZ48" s="91" t="s">
        <v>28</v>
      </c>
      <c r="BA48" s="91" t="s">
        <v>28</v>
      </c>
      <c r="BB48" s="91" t="s">
        <v>28</v>
      </c>
      <c r="BC48" s="97" t="s">
        <v>231</v>
      </c>
      <c r="BD48" s="98">
        <v>37214</v>
      </c>
      <c r="BE48" s="98">
        <v>39180</v>
      </c>
      <c r="BF48" s="98">
        <v>39946</v>
      </c>
    </row>
    <row r="49" spans="1:93" x14ac:dyDescent="0.3">
      <c r="A49" s="9"/>
      <c r="B49" t="s">
        <v>144</v>
      </c>
      <c r="C49" s="91">
        <v>22334</v>
      </c>
      <c r="D49" s="104">
        <v>4752</v>
      </c>
      <c r="E49" s="105">
        <v>4.8871557173999998</v>
      </c>
      <c r="F49" s="93">
        <v>4.5991612884000004</v>
      </c>
      <c r="G49" s="93">
        <v>5.1931840413000003</v>
      </c>
      <c r="H49" s="93">
        <v>1.2382972000000001E-7</v>
      </c>
      <c r="I49" s="94">
        <v>4.6999158248999997</v>
      </c>
      <c r="J49" s="93">
        <v>4.6386793525999996</v>
      </c>
      <c r="K49" s="93">
        <v>4.7619606966000001</v>
      </c>
      <c r="L49" s="93">
        <v>1.1780493057999999</v>
      </c>
      <c r="M49" s="93">
        <v>1.1086282239</v>
      </c>
      <c r="N49" s="93">
        <v>1.2518174596</v>
      </c>
      <c r="O49" s="104">
        <v>21597</v>
      </c>
      <c r="P49" s="104">
        <v>4445</v>
      </c>
      <c r="Q49" s="105">
        <v>4.8716531331999997</v>
      </c>
      <c r="R49" s="93">
        <v>4.5843135867000004</v>
      </c>
      <c r="S49" s="93">
        <v>5.1770027945999999</v>
      </c>
      <c r="T49" s="93">
        <v>1.4487098999999999E-6</v>
      </c>
      <c r="U49" s="94">
        <v>4.8587176603</v>
      </c>
      <c r="V49" s="93">
        <v>4.7943481491000002</v>
      </c>
      <c r="W49" s="93">
        <v>4.9239514045000004</v>
      </c>
      <c r="X49" s="93">
        <v>1.1611924242</v>
      </c>
      <c r="Y49" s="93">
        <v>1.0927030438000001</v>
      </c>
      <c r="Z49" s="93">
        <v>1.2339746408000001</v>
      </c>
      <c r="AA49" s="104">
        <v>22582</v>
      </c>
      <c r="AB49" s="104">
        <v>4783</v>
      </c>
      <c r="AC49" s="105">
        <v>4.6840046304999996</v>
      </c>
      <c r="AD49" s="93">
        <v>4.4082812282999999</v>
      </c>
      <c r="AE49" s="93">
        <v>4.9769736189999998</v>
      </c>
      <c r="AF49" s="93">
        <v>8.9607529999999997E-4</v>
      </c>
      <c r="AG49" s="94">
        <v>4.7213046204999998</v>
      </c>
      <c r="AH49" s="93">
        <v>4.6601259820000003</v>
      </c>
      <c r="AI49" s="93">
        <v>4.7832864188000004</v>
      </c>
      <c r="AJ49" s="93">
        <v>1.1082768738</v>
      </c>
      <c r="AK49" s="93">
        <v>1.0430382811000001</v>
      </c>
      <c r="AL49" s="93">
        <v>1.1775959246000001</v>
      </c>
      <c r="AM49" s="93">
        <v>0.2197190792</v>
      </c>
      <c r="AN49" s="93">
        <v>0.9614815551</v>
      </c>
      <c r="AO49" s="93">
        <v>0.90302046999999996</v>
      </c>
      <c r="AP49" s="93">
        <v>1.0237273811000001</v>
      </c>
      <c r="AQ49" s="93">
        <v>0.9210043631</v>
      </c>
      <c r="AR49" s="93">
        <v>0.99682789230000002</v>
      </c>
      <c r="AS49" s="93">
        <v>0.93615879629999998</v>
      </c>
      <c r="AT49" s="93">
        <v>1.061428735</v>
      </c>
      <c r="AU49" s="91">
        <v>1</v>
      </c>
      <c r="AV49" s="91">
        <v>2</v>
      </c>
      <c r="AW49" s="91">
        <v>3</v>
      </c>
      <c r="AX49" s="91" t="s">
        <v>28</v>
      </c>
      <c r="AY49" s="91" t="s">
        <v>28</v>
      </c>
      <c r="AZ49" s="91" t="s">
        <v>28</v>
      </c>
      <c r="BA49" s="91" t="s">
        <v>28</v>
      </c>
      <c r="BB49" s="91" t="s">
        <v>28</v>
      </c>
      <c r="BC49" s="97" t="s">
        <v>231</v>
      </c>
      <c r="BD49" s="98">
        <v>22334</v>
      </c>
      <c r="BE49" s="98">
        <v>21597</v>
      </c>
      <c r="BF49" s="98">
        <v>22582</v>
      </c>
      <c r="BQ49" s="46"/>
    </row>
    <row r="50" spans="1:93" x14ac:dyDescent="0.3">
      <c r="A50" s="9"/>
      <c r="B50" t="s">
        <v>146</v>
      </c>
      <c r="C50" s="91">
        <v>24211</v>
      </c>
      <c r="D50" s="104">
        <v>4536</v>
      </c>
      <c r="E50" s="105">
        <v>5.8245822788000003</v>
      </c>
      <c r="F50" s="93">
        <v>5.4805530826000002</v>
      </c>
      <c r="G50" s="93">
        <v>6.1902071216000003</v>
      </c>
      <c r="H50" s="93">
        <v>8.8176029999999992E-28</v>
      </c>
      <c r="I50" s="94">
        <v>5.3375220459000001</v>
      </c>
      <c r="J50" s="93">
        <v>5.2707108821000004</v>
      </c>
      <c r="K50" s="93">
        <v>5.4051801032000002</v>
      </c>
      <c r="L50" s="93">
        <v>1.4040160589999999</v>
      </c>
      <c r="M50" s="93">
        <v>1.3210877916999999</v>
      </c>
      <c r="N50" s="93">
        <v>1.4921499588</v>
      </c>
      <c r="O50" s="104">
        <v>24164</v>
      </c>
      <c r="P50" s="104">
        <v>4586</v>
      </c>
      <c r="Q50" s="105">
        <v>5.5078469934000003</v>
      </c>
      <c r="R50" s="93">
        <v>5.1832419279000002</v>
      </c>
      <c r="S50" s="93">
        <v>5.8527807354999997</v>
      </c>
      <c r="T50" s="93">
        <v>1.5982620000000001E-18</v>
      </c>
      <c r="U50" s="94">
        <v>5.2690798080999999</v>
      </c>
      <c r="V50" s="93">
        <v>5.2030616462000001</v>
      </c>
      <c r="W50" s="93">
        <v>5.3359356301999998</v>
      </c>
      <c r="X50" s="93">
        <v>1.3128336577999999</v>
      </c>
      <c r="Y50" s="93">
        <v>1.2354617816</v>
      </c>
      <c r="Z50" s="93">
        <v>1.3950510154</v>
      </c>
      <c r="AA50" s="104">
        <v>24436</v>
      </c>
      <c r="AB50" s="104">
        <v>4532</v>
      </c>
      <c r="AC50" s="105">
        <v>5.6089765620999996</v>
      </c>
      <c r="AD50" s="93">
        <v>5.2779497751999997</v>
      </c>
      <c r="AE50" s="93">
        <v>5.9607649586000004</v>
      </c>
      <c r="AF50" s="93">
        <v>7.5846740000000004E-20</v>
      </c>
      <c r="AG50" s="94">
        <v>5.3918799647000002</v>
      </c>
      <c r="AH50" s="93">
        <v>5.3246978807999996</v>
      </c>
      <c r="AI50" s="93">
        <v>5.4599096895999999</v>
      </c>
      <c r="AJ50" s="93">
        <v>1.327133404</v>
      </c>
      <c r="AK50" s="93">
        <v>1.2488095419</v>
      </c>
      <c r="AL50" s="93">
        <v>1.4103696462999999</v>
      </c>
      <c r="AM50" s="93">
        <v>0.57035250540000004</v>
      </c>
      <c r="AN50" s="93">
        <v>1.0183609981999999</v>
      </c>
      <c r="AO50" s="93">
        <v>0.95634185869999999</v>
      </c>
      <c r="AP50" s="93">
        <v>1.0844021027999999</v>
      </c>
      <c r="AQ50" s="93">
        <v>8.1359978700000002E-2</v>
      </c>
      <c r="AR50" s="93">
        <v>0.94562094409999997</v>
      </c>
      <c r="AS50" s="93">
        <v>0.88799215340000004</v>
      </c>
      <c r="AT50" s="93">
        <v>1.00698972</v>
      </c>
      <c r="AU50" s="91">
        <v>1</v>
      </c>
      <c r="AV50" s="91">
        <v>2</v>
      </c>
      <c r="AW50" s="91">
        <v>3</v>
      </c>
      <c r="AX50" s="91" t="s">
        <v>28</v>
      </c>
      <c r="AY50" s="91" t="s">
        <v>28</v>
      </c>
      <c r="AZ50" s="91" t="s">
        <v>28</v>
      </c>
      <c r="BA50" s="91" t="s">
        <v>28</v>
      </c>
      <c r="BB50" s="91" t="s">
        <v>28</v>
      </c>
      <c r="BC50" s="97" t="s">
        <v>231</v>
      </c>
      <c r="BD50" s="98">
        <v>24211</v>
      </c>
      <c r="BE50" s="98">
        <v>24164</v>
      </c>
      <c r="BF50" s="98">
        <v>24436</v>
      </c>
    </row>
    <row r="51" spans="1:93" x14ac:dyDescent="0.3">
      <c r="A51" s="9"/>
      <c r="B51" t="s">
        <v>147</v>
      </c>
      <c r="C51" s="91">
        <v>6025</v>
      </c>
      <c r="D51" s="104">
        <v>1624</v>
      </c>
      <c r="E51" s="105">
        <v>4.2910212080000001</v>
      </c>
      <c r="F51" s="93">
        <v>4.0148772646999999</v>
      </c>
      <c r="G51" s="93">
        <v>4.5861583789000004</v>
      </c>
      <c r="H51" s="93">
        <v>0.31965695030000002</v>
      </c>
      <c r="I51" s="94">
        <v>3.7099753695</v>
      </c>
      <c r="J51" s="93">
        <v>3.6174695493</v>
      </c>
      <c r="K51" s="93">
        <v>3.8048467455999999</v>
      </c>
      <c r="L51" s="93">
        <v>1.0343510310999999</v>
      </c>
      <c r="M51" s="93">
        <v>0.96778650980000003</v>
      </c>
      <c r="N51" s="93">
        <v>1.1054938715</v>
      </c>
      <c r="O51" s="104">
        <v>6847</v>
      </c>
      <c r="P51" s="104">
        <v>1774</v>
      </c>
      <c r="Q51" s="105">
        <v>4.4264303285000004</v>
      </c>
      <c r="R51" s="93">
        <v>4.1430599996000002</v>
      </c>
      <c r="S51" s="93">
        <v>4.7291821636</v>
      </c>
      <c r="T51" s="93">
        <v>0.1122566581</v>
      </c>
      <c r="U51" s="94">
        <v>3.8596392333999998</v>
      </c>
      <c r="V51" s="93">
        <v>3.7692927259000002</v>
      </c>
      <c r="W51" s="93">
        <v>3.9521512641999998</v>
      </c>
      <c r="X51" s="93">
        <v>1.0550704705</v>
      </c>
      <c r="Y51" s="93">
        <v>0.98752718080000002</v>
      </c>
      <c r="Z51" s="93">
        <v>1.1272334771999999</v>
      </c>
      <c r="AA51" s="104">
        <v>9397</v>
      </c>
      <c r="AB51" s="104">
        <v>2205</v>
      </c>
      <c r="AC51" s="105">
        <v>4.9932582606000002</v>
      </c>
      <c r="AD51" s="93">
        <v>4.6797063846000002</v>
      </c>
      <c r="AE51" s="93">
        <v>5.3278188862000002</v>
      </c>
      <c r="AF51" s="93">
        <v>4.6752014000000002E-7</v>
      </c>
      <c r="AG51" s="94">
        <v>4.2616780045000002</v>
      </c>
      <c r="AH51" s="93">
        <v>4.1763776039999998</v>
      </c>
      <c r="AI51" s="93">
        <v>4.3487206226000001</v>
      </c>
      <c r="AJ51" s="93">
        <v>1.1814490146000001</v>
      </c>
      <c r="AK51" s="93">
        <v>1.1072598709000001</v>
      </c>
      <c r="AL51" s="93">
        <v>1.2606090140999999</v>
      </c>
      <c r="AM51" s="93">
        <v>9.8622649999999994E-4</v>
      </c>
      <c r="AN51" s="93">
        <v>1.1280553154999999</v>
      </c>
      <c r="AO51" s="93">
        <v>1.0500193537</v>
      </c>
      <c r="AP51" s="93">
        <v>1.2118908002</v>
      </c>
      <c r="AQ51" s="93">
        <v>0.40543269879999999</v>
      </c>
      <c r="AR51" s="93">
        <v>1.0315563857000001</v>
      </c>
      <c r="AS51" s="93">
        <v>0.95875053690000001</v>
      </c>
      <c r="AT51" s="93">
        <v>1.1098909841</v>
      </c>
      <c r="AU51" s="91" t="s">
        <v>28</v>
      </c>
      <c r="AV51" s="91" t="s">
        <v>28</v>
      </c>
      <c r="AW51" s="91">
        <v>3</v>
      </c>
      <c r="AX51" s="91" t="s">
        <v>28</v>
      </c>
      <c r="AY51" s="91" t="s">
        <v>230</v>
      </c>
      <c r="AZ51" s="91" t="s">
        <v>28</v>
      </c>
      <c r="BA51" s="91" t="s">
        <v>28</v>
      </c>
      <c r="BB51" s="91" t="s">
        <v>28</v>
      </c>
      <c r="BC51" s="97" t="s">
        <v>425</v>
      </c>
      <c r="BD51" s="98">
        <v>6025</v>
      </c>
      <c r="BE51" s="98">
        <v>6847</v>
      </c>
      <c r="BF51" s="98">
        <v>9397</v>
      </c>
      <c r="BQ51" s="46"/>
      <c r="CC51" s="4"/>
      <c r="CO51" s="4"/>
    </row>
    <row r="52" spans="1:93" s="3" customFormat="1" x14ac:dyDescent="0.3">
      <c r="A52" s="9"/>
      <c r="B52" s="3" t="s">
        <v>82</v>
      </c>
      <c r="C52" s="101">
        <v>48152</v>
      </c>
      <c r="D52" s="102">
        <v>11483</v>
      </c>
      <c r="E52" s="100">
        <v>4.5133514214000003</v>
      </c>
      <c r="F52" s="99">
        <v>4.2524386075000002</v>
      </c>
      <c r="G52" s="99">
        <v>4.7902728134999997</v>
      </c>
      <c r="H52" s="99">
        <v>5.5314967999999997E-3</v>
      </c>
      <c r="I52" s="103">
        <v>4.1933292694000004</v>
      </c>
      <c r="J52" s="99">
        <v>4.1560418943000004</v>
      </c>
      <c r="K52" s="99">
        <v>4.230951181</v>
      </c>
      <c r="L52" s="99">
        <v>1.0879437481000001</v>
      </c>
      <c r="M52" s="99">
        <v>1.0250506919</v>
      </c>
      <c r="N52" s="99">
        <v>1.1546956735</v>
      </c>
      <c r="O52" s="102">
        <v>52078</v>
      </c>
      <c r="P52" s="102">
        <v>11795</v>
      </c>
      <c r="Q52" s="100">
        <v>4.6572284690999997</v>
      </c>
      <c r="R52" s="99">
        <v>4.3880964873000003</v>
      </c>
      <c r="S52" s="99">
        <v>4.9428669303000001</v>
      </c>
      <c r="T52" s="99">
        <v>5.8453249999999997E-4</v>
      </c>
      <c r="U52" s="103">
        <v>4.4152607036999996</v>
      </c>
      <c r="V52" s="99">
        <v>4.3775022982999996</v>
      </c>
      <c r="W52" s="99">
        <v>4.4533447963999997</v>
      </c>
      <c r="X52" s="99">
        <v>1.1100828134</v>
      </c>
      <c r="Y52" s="99">
        <v>1.0459333327</v>
      </c>
      <c r="Z52" s="99">
        <v>1.1781667281999999</v>
      </c>
      <c r="AA52" s="102">
        <v>51874</v>
      </c>
      <c r="AB52" s="102">
        <v>11587</v>
      </c>
      <c r="AC52" s="100">
        <v>4.6697509088000002</v>
      </c>
      <c r="AD52" s="99">
        <v>4.3998470147999997</v>
      </c>
      <c r="AE52" s="99">
        <v>4.9562117676000002</v>
      </c>
      <c r="AF52" s="99">
        <v>1.0229953E-3</v>
      </c>
      <c r="AG52" s="103">
        <v>4.4769137826999996</v>
      </c>
      <c r="AH52" s="99">
        <v>4.4385532485999999</v>
      </c>
      <c r="AI52" s="99">
        <v>4.5156058506000001</v>
      </c>
      <c r="AJ52" s="99">
        <v>1.1049043172999999</v>
      </c>
      <c r="AK52" s="99">
        <v>1.0410426717000001</v>
      </c>
      <c r="AL52" s="99">
        <v>1.1726834871</v>
      </c>
      <c r="AM52" s="99">
        <v>0.93055065159999995</v>
      </c>
      <c r="AN52" s="99">
        <v>1.002688818</v>
      </c>
      <c r="AO52" s="99">
        <v>0.94393071110000004</v>
      </c>
      <c r="AP52" s="99">
        <v>1.0651045186999999</v>
      </c>
      <c r="AQ52" s="99">
        <v>0.30851241769999999</v>
      </c>
      <c r="AR52" s="99">
        <v>1.0318780955</v>
      </c>
      <c r="AS52" s="99">
        <v>0.97140091760000002</v>
      </c>
      <c r="AT52" s="99">
        <v>1.0961204429</v>
      </c>
      <c r="AU52" s="101" t="s">
        <v>28</v>
      </c>
      <c r="AV52" s="101">
        <v>2</v>
      </c>
      <c r="AW52" s="101">
        <v>3</v>
      </c>
      <c r="AX52" s="101" t="s">
        <v>28</v>
      </c>
      <c r="AY52" s="101" t="s">
        <v>28</v>
      </c>
      <c r="AZ52" s="101" t="s">
        <v>28</v>
      </c>
      <c r="BA52" s="101" t="s">
        <v>28</v>
      </c>
      <c r="BB52" s="101" t="s">
        <v>28</v>
      </c>
      <c r="BC52" s="95" t="s">
        <v>232</v>
      </c>
      <c r="BD52" s="96">
        <v>48152</v>
      </c>
      <c r="BE52" s="96">
        <v>52078</v>
      </c>
      <c r="BF52" s="96">
        <v>51874</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1">
        <v>44721</v>
      </c>
      <c r="D53" s="104">
        <v>10895</v>
      </c>
      <c r="E53" s="105">
        <v>4.0969648989999996</v>
      </c>
      <c r="F53" s="93">
        <v>3.8595870900999998</v>
      </c>
      <c r="G53" s="93">
        <v>4.3489422551999999</v>
      </c>
      <c r="H53" s="93">
        <v>0.68136042969999999</v>
      </c>
      <c r="I53" s="94">
        <v>4.1047269389999999</v>
      </c>
      <c r="J53" s="93">
        <v>4.0668595279000002</v>
      </c>
      <c r="K53" s="93">
        <v>4.1429469417</v>
      </c>
      <c r="L53" s="93">
        <v>0.98757374109999996</v>
      </c>
      <c r="M53" s="93">
        <v>0.9303537999</v>
      </c>
      <c r="N53" s="93">
        <v>1.0483129044999999</v>
      </c>
      <c r="O53" s="104">
        <v>47510</v>
      </c>
      <c r="P53" s="104">
        <v>10987</v>
      </c>
      <c r="Q53" s="105">
        <v>4.2917452123000004</v>
      </c>
      <c r="R53" s="93">
        <v>4.0433238451999998</v>
      </c>
      <c r="S53" s="93">
        <v>4.5554295606000004</v>
      </c>
      <c r="T53" s="93">
        <v>0.45541701489999997</v>
      </c>
      <c r="U53" s="94">
        <v>4.3242013288000001</v>
      </c>
      <c r="V53" s="93">
        <v>4.2854924707000004</v>
      </c>
      <c r="W53" s="93">
        <v>4.3632598260000002</v>
      </c>
      <c r="X53" s="93">
        <v>1.0229673359</v>
      </c>
      <c r="Y53" s="93">
        <v>0.96375437429999999</v>
      </c>
      <c r="Z53" s="93">
        <v>1.0858183351999999</v>
      </c>
      <c r="AA53" s="104">
        <v>46089</v>
      </c>
      <c r="AB53" s="104">
        <v>10572</v>
      </c>
      <c r="AC53" s="105">
        <v>4.2208854483999998</v>
      </c>
      <c r="AD53" s="93">
        <v>3.9761504154999998</v>
      </c>
      <c r="AE53" s="93">
        <v>4.4806841056</v>
      </c>
      <c r="AF53" s="93">
        <v>0.96592077629999995</v>
      </c>
      <c r="AG53" s="94">
        <v>4.3595346197999998</v>
      </c>
      <c r="AH53" s="93">
        <v>4.3199151526000001</v>
      </c>
      <c r="AI53" s="93">
        <v>4.3995174510000004</v>
      </c>
      <c r="AJ53" s="93">
        <v>0.99869878420000002</v>
      </c>
      <c r="AK53" s="93">
        <v>0.94079231340000002</v>
      </c>
      <c r="AL53" s="93">
        <v>1.0601694415</v>
      </c>
      <c r="AM53" s="93">
        <v>0.59074822709999997</v>
      </c>
      <c r="AN53" s="93">
        <v>0.98348928920000001</v>
      </c>
      <c r="AO53" s="93">
        <v>0.92558618930000003</v>
      </c>
      <c r="AP53" s="93">
        <v>1.0450147086999999</v>
      </c>
      <c r="AQ53" s="93">
        <v>0.1332533806</v>
      </c>
      <c r="AR53" s="93">
        <v>1.0475425878</v>
      </c>
      <c r="AS53" s="93">
        <v>0.98591390649999999</v>
      </c>
      <c r="AT53" s="93">
        <v>1.1130236281000001</v>
      </c>
      <c r="AU53" s="91" t="s">
        <v>28</v>
      </c>
      <c r="AV53" s="91" t="s">
        <v>28</v>
      </c>
      <c r="AW53" s="91" t="s">
        <v>28</v>
      </c>
      <c r="AX53" s="91" t="s">
        <v>28</v>
      </c>
      <c r="AY53" s="91" t="s">
        <v>28</v>
      </c>
      <c r="AZ53" s="91" t="s">
        <v>28</v>
      </c>
      <c r="BA53" s="91" t="s">
        <v>28</v>
      </c>
      <c r="BB53" s="91" t="s">
        <v>28</v>
      </c>
      <c r="BC53" s="97" t="s">
        <v>28</v>
      </c>
      <c r="BD53" s="98">
        <v>44721</v>
      </c>
      <c r="BE53" s="98">
        <v>47510</v>
      </c>
      <c r="BF53" s="98">
        <v>46089</v>
      </c>
    </row>
    <row r="54" spans="1:93" x14ac:dyDescent="0.3">
      <c r="A54" s="9"/>
      <c r="B54" t="s">
        <v>81</v>
      </c>
      <c r="C54" s="91">
        <v>32340</v>
      </c>
      <c r="D54" s="104">
        <v>7364</v>
      </c>
      <c r="E54" s="105">
        <v>4.6788738830999996</v>
      </c>
      <c r="F54" s="93">
        <v>4.4058150237999998</v>
      </c>
      <c r="G54" s="93">
        <v>4.9688560904000001</v>
      </c>
      <c r="H54" s="93">
        <v>8.8067300000000003E-5</v>
      </c>
      <c r="I54" s="94">
        <v>4.3916349810000002</v>
      </c>
      <c r="J54" s="93">
        <v>4.3440313777000004</v>
      </c>
      <c r="K54" s="93">
        <v>4.4397602433000003</v>
      </c>
      <c r="L54" s="93">
        <v>1.1278429517999999</v>
      </c>
      <c r="M54" s="93">
        <v>1.0620220901999999</v>
      </c>
      <c r="N54" s="93">
        <v>1.1977431877</v>
      </c>
      <c r="O54" s="104">
        <v>36385</v>
      </c>
      <c r="P54" s="104">
        <v>8298</v>
      </c>
      <c r="Q54" s="105">
        <v>4.6931365450999998</v>
      </c>
      <c r="R54" s="93">
        <v>4.4196181287999998</v>
      </c>
      <c r="S54" s="93">
        <v>4.9835822891000001</v>
      </c>
      <c r="T54" s="93">
        <v>2.5276109999999998E-4</v>
      </c>
      <c r="U54" s="94">
        <v>4.3847915159999999</v>
      </c>
      <c r="V54" s="93">
        <v>4.3399679352999998</v>
      </c>
      <c r="W54" s="93">
        <v>4.4300780386999996</v>
      </c>
      <c r="X54" s="93">
        <v>1.1186417531999999</v>
      </c>
      <c r="Y54" s="93">
        <v>1.0534467353000001</v>
      </c>
      <c r="Z54" s="93">
        <v>1.1878715173000001</v>
      </c>
      <c r="AA54" s="104">
        <v>41214</v>
      </c>
      <c r="AB54" s="104">
        <v>9290</v>
      </c>
      <c r="AC54" s="105">
        <v>4.6291420958999998</v>
      </c>
      <c r="AD54" s="93">
        <v>4.3601331018999998</v>
      </c>
      <c r="AE54" s="93">
        <v>4.9147482525999999</v>
      </c>
      <c r="AF54" s="93">
        <v>2.8832175000000002E-3</v>
      </c>
      <c r="AG54" s="94">
        <v>4.4363832077999996</v>
      </c>
      <c r="AH54" s="93">
        <v>4.3937586370000004</v>
      </c>
      <c r="AI54" s="93">
        <v>4.4794212865</v>
      </c>
      <c r="AJ54" s="93">
        <v>1.0952959135</v>
      </c>
      <c r="AK54" s="93">
        <v>1.0316460090999999</v>
      </c>
      <c r="AL54" s="93">
        <v>1.1628728531999999</v>
      </c>
      <c r="AM54" s="93">
        <v>0.66029922340000002</v>
      </c>
      <c r="AN54" s="93">
        <v>0.98636424730000005</v>
      </c>
      <c r="AO54" s="93">
        <v>0.927783358</v>
      </c>
      <c r="AP54" s="93">
        <v>1.0486439749000001</v>
      </c>
      <c r="AQ54" s="93">
        <v>0.92270457900000002</v>
      </c>
      <c r="AR54" s="93">
        <v>1.0030483107999999</v>
      </c>
      <c r="AS54" s="93">
        <v>0.94323593750000001</v>
      </c>
      <c r="AT54" s="93">
        <v>1.0666534997999999</v>
      </c>
      <c r="AU54" s="91">
        <v>1</v>
      </c>
      <c r="AV54" s="91">
        <v>2</v>
      </c>
      <c r="AW54" s="91">
        <v>3</v>
      </c>
      <c r="AX54" s="91" t="s">
        <v>28</v>
      </c>
      <c r="AY54" s="91" t="s">
        <v>28</v>
      </c>
      <c r="AZ54" s="91" t="s">
        <v>28</v>
      </c>
      <c r="BA54" s="91" t="s">
        <v>28</v>
      </c>
      <c r="BB54" s="91" t="s">
        <v>28</v>
      </c>
      <c r="BC54" s="97" t="s">
        <v>231</v>
      </c>
      <c r="BD54" s="98">
        <v>32340</v>
      </c>
      <c r="BE54" s="98">
        <v>36385</v>
      </c>
      <c r="BF54" s="98">
        <v>41214</v>
      </c>
    </row>
    <row r="55" spans="1:93" x14ac:dyDescent="0.3">
      <c r="A55" s="9"/>
      <c r="B55" t="s">
        <v>86</v>
      </c>
      <c r="C55" s="91">
        <v>30756</v>
      </c>
      <c r="D55" s="104">
        <v>7478</v>
      </c>
      <c r="E55" s="105">
        <v>4.0412580317</v>
      </c>
      <c r="F55" s="93">
        <v>3.8049880103999998</v>
      </c>
      <c r="G55" s="93">
        <v>4.2921991960000003</v>
      </c>
      <c r="H55" s="93">
        <v>0.39409359240000003</v>
      </c>
      <c r="I55" s="94">
        <v>4.1128644021999996</v>
      </c>
      <c r="J55" s="93">
        <v>4.0671552678999996</v>
      </c>
      <c r="K55" s="93">
        <v>4.1590872433000001</v>
      </c>
      <c r="L55" s="93">
        <v>0.97414559599999995</v>
      </c>
      <c r="M55" s="93">
        <v>0.91719268700000001</v>
      </c>
      <c r="N55" s="93">
        <v>1.0346349852000001</v>
      </c>
      <c r="O55" s="104">
        <v>31412</v>
      </c>
      <c r="P55" s="104">
        <v>7807</v>
      </c>
      <c r="Q55" s="105">
        <v>3.9211041808</v>
      </c>
      <c r="R55" s="93">
        <v>3.6921310022</v>
      </c>
      <c r="S55" s="93">
        <v>4.1642774829000002</v>
      </c>
      <c r="T55" s="93">
        <v>2.7635908800000001E-2</v>
      </c>
      <c r="U55" s="94">
        <v>4.0235685923000002</v>
      </c>
      <c r="V55" s="93">
        <v>3.9793186637</v>
      </c>
      <c r="W55" s="93">
        <v>4.0683105790000003</v>
      </c>
      <c r="X55" s="93">
        <v>0.93462246689999995</v>
      </c>
      <c r="Y55" s="93">
        <v>0.88004511640000005</v>
      </c>
      <c r="Z55" s="93">
        <v>0.99258451560000005</v>
      </c>
      <c r="AA55" s="104">
        <v>33503</v>
      </c>
      <c r="AB55" s="104">
        <v>8235</v>
      </c>
      <c r="AC55" s="105">
        <v>4.0153776781000001</v>
      </c>
      <c r="AD55" s="93">
        <v>3.7811919761000001</v>
      </c>
      <c r="AE55" s="93">
        <v>4.2640675215000003</v>
      </c>
      <c r="AF55" s="93">
        <v>9.4830936699999993E-2</v>
      </c>
      <c r="AG55" s="94">
        <v>4.0683667273999999</v>
      </c>
      <c r="AH55" s="93">
        <v>4.0250352785999999</v>
      </c>
      <c r="AI55" s="93">
        <v>4.1121646601000004</v>
      </c>
      <c r="AJ55" s="93">
        <v>0.95007383030000003</v>
      </c>
      <c r="AK55" s="93">
        <v>0.89466342440000002</v>
      </c>
      <c r="AL55" s="93">
        <v>1.0089160441</v>
      </c>
      <c r="AM55" s="93">
        <v>0.44943875010000001</v>
      </c>
      <c r="AN55" s="93">
        <v>1.0240425893</v>
      </c>
      <c r="AO55" s="93">
        <v>0.96289849149999995</v>
      </c>
      <c r="AP55" s="93">
        <v>1.08906934</v>
      </c>
      <c r="AQ55" s="93">
        <v>0.33774718040000001</v>
      </c>
      <c r="AR55" s="93">
        <v>0.97026820609999997</v>
      </c>
      <c r="AS55" s="93">
        <v>0.91220271590000002</v>
      </c>
      <c r="AT55" s="93">
        <v>1.0320298057999999</v>
      </c>
      <c r="AU55" s="91" t="s">
        <v>28</v>
      </c>
      <c r="AV55" s="91" t="s">
        <v>28</v>
      </c>
      <c r="AW55" s="91" t="s">
        <v>28</v>
      </c>
      <c r="AX55" s="91" t="s">
        <v>28</v>
      </c>
      <c r="AY55" s="91" t="s">
        <v>28</v>
      </c>
      <c r="AZ55" s="91" t="s">
        <v>28</v>
      </c>
      <c r="BA55" s="91" t="s">
        <v>28</v>
      </c>
      <c r="BB55" s="91" t="s">
        <v>28</v>
      </c>
      <c r="BC55" s="97" t="s">
        <v>28</v>
      </c>
      <c r="BD55" s="98">
        <v>30756</v>
      </c>
      <c r="BE55" s="98">
        <v>31412</v>
      </c>
      <c r="BF55" s="98">
        <v>33503</v>
      </c>
    </row>
    <row r="56" spans="1:93" x14ac:dyDescent="0.3">
      <c r="A56" s="9"/>
      <c r="B56" t="s">
        <v>83</v>
      </c>
      <c r="C56" s="91">
        <v>34347</v>
      </c>
      <c r="D56" s="104">
        <v>7464</v>
      </c>
      <c r="E56" s="105">
        <v>4.4948634873</v>
      </c>
      <c r="F56" s="93">
        <v>4.2332301686999996</v>
      </c>
      <c r="G56" s="93">
        <v>4.7726669621999998</v>
      </c>
      <c r="H56" s="93">
        <v>8.7766813000000003E-3</v>
      </c>
      <c r="I56" s="94">
        <v>4.6016881028999999</v>
      </c>
      <c r="J56" s="93">
        <v>4.5532790669000001</v>
      </c>
      <c r="K56" s="93">
        <v>4.6506118084999999</v>
      </c>
      <c r="L56" s="93">
        <v>1.08348723</v>
      </c>
      <c r="M56" s="93">
        <v>1.0204204961000001</v>
      </c>
      <c r="N56" s="93">
        <v>1.1504517814999999</v>
      </c>
      <c r="O56" s="104">
        <v>33867</v>
      </c>
      <c r="P56" s="104">
        <v>7364</v>
      </c>
      <c r="Q56" s="105">
        <v>4.3927203991999999</v>
      </c>
      <c r="R56" s="93">
        <v>4.1368148958999997</v>
      </c>
      <c r="S56" s="93">
        <v>4.6644563489999999</v>
      </c>
      <c r="T56" s="93">
        <v>0.13339186510000001</v>
      </c>
      <c r="U56" s="94">
        <v>4.5989951113999998</v>
      </c>
      <c r="V56" s="93">
        <v>4.5502745755999996</v>
      </c>
      <c r="W56" s="93">
        <v>4.6482373059000004</v>
      </c>
      <c r="X56" s="93">
        <v>1.0470354743000001</v>
      </c>
      <c r="Y56" s="93">
        <v>0.98603861680000005</v>
      </c>
      <c r="Z56" s="93">
        <v>1.1118056288</v>
      </c>
      <c r="AA56" s="104">
        <v>34618</v>
      </c>
      <c r="AB56" s="104">
        <v>7343</v>
      </c>
      <c r="AC56" s="105">
        <v>4.5031385741000003</v>
      </c>
      <c r="AD56" s="93">
        <v>4.2409848215999997</v>
      </c>
      <c r="AE56" s="93">
        <v>4.7814971923999998</v>
      </c>
      <c r="AF56" s="93">
        <v>3.8204600700000001E-2</v>
      </c>
      <c r="AG56" s="94">
        <v>4.7144218984000004</v>
      </c>
      <c r="AH56" s="93">
        <v>4.6650204014999996</v>
      </c>
      <c r="AI56" s="93">
        <v>4.7643465457999996</v>
      </c>
      <c r="AJ56" s="93">
        <v>1.0654823671</v>
      </c>
      <c r="AK56" s="93">
        <v>1.0034544733999999</v>
      </c>
      <c r="AL56" s="93">
        <v>1.1313444751999999</v>
      </c>
      <c r="AM56" s="93">
        <v>0.42741867249999999</v>
      </c>
      <c r="AN56" s="93">
        <v>1.0251366272</v>
      </c>
      <c r="AO56" s="93">
        <v>0.96417192360000004</v>
      </c>
      <c r="AP56" s="93">
        <v>1.0899561361000001</v>
      </c>
      <c r="AQ56" s="93">
        <v>0.46236658749999998</v>
      </c>
      <c r="AR56" s="93">
        <v>0.97727559730000002</v>
      </c>
      <c r="AS56" s="93">
        <v>0.91916767830000001</v>
      </c>
      <c r="AT56" s="93">
        <v>1.0390569811999999</v>
      </c>
      <c r="AU56" s="91" t="s">
        <v>28</v>
      </c>
      <c r="AV56" s="91" t="s">
        <v>28</v>
      </c>
      <c r="AW56" s="91" t="s">
        <v>28</v>
      </c>
      <c r="AX56" s="91" t="s">
        <v>28</v>
      </c>
      <c r="AY56" s="91" t="s">
        <v>28</v>
      </c>
      <c r="AZ56" s="91" t="s">
        <v>28</v>
      </c>
      <c r="BA56" s="91" t="s">
        <v>28</v>
      </c>
      <c r="BB56" s="91" t="s">
        <v>28</v>
      </c>
      <c r="BC56" s="97" t="s">
        <v>28</v>
      </c>
      <c r="BD56" s="98">
        <v>34347</v>
      </c>
      <c r="BE56" s="98">
        <v>33867</v>
      </c>
      <c r="BF56" s="98">
        <v>34618</v>
      </c>
    </row>
    <row r="57" spans="1:93" x14ac:dyDescent="0.3">
      <c r="A57" s="9"/>
      <c r="B57" t="s">
        <v>84</v>
      </c>
      <c r="C57" s="91">
        <v>25212</v>
      </c>
      <c r="D57" s="104">
        <v>5585</v>
      </c>
      <c r="E57" s="105">
        <v>4.7930359024999998</v>
      </c>
      <c r="F57" s="93">
        <v>4.5100994266000001</v>
      </c>
      <c r="G57" s="93">
        <v>5.0937221089999998</v>
      </c>
      <c r="H57" s="93">
        <v>3.2885861000000001E-6</v>
      </c>
      <c r="I57" s="94">
        <v>4.5142345568</v>
      </c>
      <c r="J57" s="93">
        <v>4.4588548151999996</v>
      </c>
      <c r="K57" s="93">
        <v>4.5703021244000004</v>
      </c>
      <c r="L57" s="93">
        <v>1.1553617163000001</v>
      </c>
      <c r="M57" s="93">
        <v>1.0871598545000001</v>
      </c>
      <c r="N57" s="93">
        <v>1.2278421523</v>
      </c>
      <c r="O57" s="104">
        <v>27783</v>
      </c>
      <c r="P57" s="104">
        <v>5787</v>
      </c>
      <c r="Q57" s="105">
        <v>4.9155167274</v>
      </c>
      <c r="R57" s="93">
        <v>4.6262838374999999</v>
      </c>
      <c r="S57" s="93">
        <v>5.2228323091000002</v>
      </c>
      <c r="T57" s="93">
        <v>3.0586051999999999E-7</v>
      </c>
      <c r="U57" s="94">
        <v>4.8009331260000003</v>
      </c>
      <c r="V57" s="93">
        <v>4.7448111032</v>
      </c>
      <c r="W57" s="93">
        <v>4.8577189647000001</v>
      </c>
      <c r="X57" s="93">
        <v>1.1716476171000001</v>
      </c>
      <c r="Y57" s="93">
        <v>1.1027069451</v>
      </c>
      <c r="Z57" s="93">
        <v>1.2448984244000001</v>
      </c>
      <c r="AA57" s="104">
        <v>30266</v>
      </c>
      <c r="AB57" s="104">
        <v>6136</v>
      </c>
      <c r="AC57" s="105">
        <v>4.9115695222999998</v>
      </c>
      <c r="AD57" s="93">
        <v>4.6236553305000001</v>
      </c>
      <c r="AE57" s="93">
        <v>5.2174120793999998</v>
      </c>
      <c r="AF57" s="93">
        <v>1.0890851E-6</v>
      </c>
      <c r="AG57" s="94">
        <v>4.9325293350999999</v>
      </c>
      <c r="AH57" s="93">
        <v>4.8772712073999998</v>
      </c>
      <c r="AI57" s="93">
        <v>4.9884135219000001</v>
      </c>
      <c r="AJ57" s="93">
        <v>1.1621207375</v>
      </c>
      <c r="AK57" s="93">
        <v>1.0939976963</v>
      </c>
      <c r="AL57" s="93">
        <v>1.2344857883</v>
      </c>
      <c r="AM57" s="93">
        <v>0.97984798009999996</v>
      </c>
      <c r="AN57" s="93">
        <v>0.99919699080000002</v>
      </c>
      <c r="AO57" s="93">
        <v>0.93881543359999997</v>
      </c>
      <c r="AP57" s="93">
        <v>1.0634620935000001</v>
      </c>
      <c r="AQ57" s="93">
        <v>0.43063987100000001</v>
      </c>
      <c r="AR57" s="93">
        <v>1.0255539135</v>
      </c>
      <c r="AS57" s="93">
        <v>0.96317496179999995</v>
      </c>
      <c r="AT57" s="93">
        <v>1.0919727684</v>
      </c>
      <c r="AU57" s="91">
        <v>1</v>
      </c>
      <c r="AV57" s="91">
        <v>2</v>
      </c>
      <c r="AW57" s="91">
        <v>3</v>
      </c>
      <c r="AX57" s="91" t="s">
        <v>28</v>
      </c>
      <c r="AY57" s="91" t="s">
        <v>28</v>
      </c>
      <c r="AZ57" s="91" t="s">
        <v>28</v>
      </c>
      <c r="BA57" s="91" t="s">
        <v>28</v>
      </c>
      <c r="BB57" s="91" t="s">
        <v>28</v>
      </c>
      <c r="BC57" s="97" t="s">
        <v>231</v>
      </c>
      <c r="BD57" s="98">
        <v>25212</v>
      </c>
      <c r="BE57" s="98">
        <v>27783</v>
      </c>
      <c r="BF57" s="98">
        <v>30266</v>
      </c>
    </row>
    <row r="58" spans="1:93" x14ac:dyDescent="0.3">
      <c r="A58" s="9"/>
      <c r="B58" t="s">
        <v>88</v>
      </c>
      <c r="C58" s="91">
        <v>17458</v>
      </c>
      <c r="D58" s="104">
        <v>3868</v>
      </c>
      <c r="E58" s="105">
        <v>4.3003440614999997</v>
      </c>
      <c r="F58" s="93">
        <v>4.0440338576999997</v>
      </c>
      <c r="G58" s="93">
        <v>4.5728991640999999</v>
      </c>
      <c r="H58" s="93">
        <v>0.25162346099999999</v>
      </c>
      <c r="I58" s="94">
        <v>4.5134436401000002</v>
      </c>
      <c r="J58" s="93">
        <v>4.4469864852000001</v>
      </c>
      <c r="K58" s="93">
        <v>4.5808939515000002</v>
      </c>
      <c r="L58" s="93">
        <v>1.0365983057000001</v>
      </c>
      <c r="M58" s="93">
        <v>0.97481470910000001</v>
      </c>
      <c r="N58" s="93">
        <v>1.1022977366</v>
      </c>
      <c r="O58" s="104">
        <v>17726</v>
      </c>
      <c r="P58" s="104">
        <v>3755</v>
      </c>
      <c r="Q58" s="105">
        <v>4.3781853771000003</v>
      </c>
      <c r="R58" s="93">
        <v>4.1169686477000003</v>
      </c>
      <c r="S58" s="93">
        <v>4.6559759951000004</v>
      </c>
      <c r="T58" s="93">
        <v>0.17421093730000001</v>
      </c>
      <c r="U58" s="94">
        <v>4.7206391478</v>
      </c>
      <c r="V58" s="93">
        <v>4.6516547656</v>
      </c>
      <c r="W58" s="93">
        <v>4.7906465735000001</v>
      </c>
      <c r="X58" s="93">
        <v>1.0435709505999999</v>
      </c>
      <c r="Y58" s="93">
        <v>0.98130812550000002</v>
      </c>
      <c r="Z58" s="93">
        <v>1.1097842775</v>
      </c>
      <c r="AA58" s="104">
        <v>17684</v>
      </c>
      <c r="AB58" s="104">
        <v>3670</v>
      </c>
      <c r="AC58" s="105">
        <v>4.3847116342000003</v>
      </c>
      <c r="AD58" s="93">
        <v>4.1230620200999999</v>
      </c>
      <c r="AE58" s="93">
        <v>4.662965539</v>
      </c>
      <c r="AF58" s="93">
        <v>0.2413876432</v>
      </c>
      <c r="AG58" s="94">
        <v>4.8185286103999996</v>
      </c>
      <c r="AH58" s="93">
        <v>4.7480307797999997</v>
      </c>
      <c r="AI58" s="93">
        <v>4.8900731788999998</v>
      </c>
      <c r="AJ58" s="93">
        <v>1.0374615068999999</v>
      </c>
      <c r="AK58" s="93">
        <v>0.97555289690000002</v>
      </c>
      <c r="AL58" s="93">
        <v>1.1032988389</v>
      </c>
      <c r="AM58" s="93">
        <v>0.96376062070000001</v>
      </c>
      <c r="AN58" s="93">
        <v>1.0014906306</v>
      </c>
      <c r="AO58" s="93">
        <v>0.93916403209999999</v>
      </c>
      <c r="AP58" s="93">
        <v>1.0679534659000001</v>
      </c>
      <c r="AQ58" s="93">
        <v>0.58380438099999998</v>
      </c>
      <c r="AR58" s="93">
        <v>1.0181011832</v>
      </c>
      <c r="AS58" s="93">
        <v>0.95481164939999996</v>
      </c>
      <c r="AT58" s="93">
        <v>1.0855858533</v>
      </c>
      <c r="AU58" s="91" t="s">
        <v>28</v>
      </c>
      <c r="AV58" s="91" t="s">
        <v>28</v>
      </c>
      <c r="AW58" s="91" t="s">
        <v>28</v>
      </c>
      <c r="AX58" s="91" t="s">
        <v>28</v>
      </c>
      <c r="AY58" s="91" t="s">
        <v>28</v>
      </c>
      <c r="AZ58" s="91" t="s">
        <v>28</v>
      </c>
      <c r="BA58" s="91" t="s">
        <v>28</v>
      </c>
      <c r="BB58" s="91" t="s">
        <v>28</v>
      </c>
      <c r="BC58" s="97" t="s">
        <v>28</v>
      </c>
      <c r="BD58" s="98">
        <v>17458</v>
      </c>
      <c r="BE58" s="98">
        <v>17726</v>
      </c>
      <c r="BF58" s="98">
        <v>17684</v>
      </c>
    </row>
    <row r="59" spans="1:93" x14ac:dyDescent="0.3">
      <c r="A59" s="9"/>
      <c r="B59" t="s">
        <v>91</v>
      </c>
      <c r="C59" s="91">
        <v>19859</v>
      </c>
      <c r="D59" s="104">
        <v>4141</v>
      </c>
      <c r="E59" s="105">
        <v>4.4367261807</v>
      </c>
      <c r="F59" s="93">
        <v>4.1743444843999997</v>
      </c>
      <c r="G59" s="93">
        <v>4.7156000843000001</v>
      </c>
      <c r="H59" s="93">
        <v>3.0809498000000001E-2</v>
      </c>
      <c r="I59" s="94">
        <v>4.7957015213999998</v>
      </c>
      <c r="J59" s="93">
        <v>4.7294638688999999</v>
      </c>
      <c r="K59" s="93">
        <v>4.8628668532999999</v>
      </c>
      <c r="L59" s="93">
        <v>1.0694732273000001</v>
      </c>
      <c r="M59" s="93">
        <v>1.0062260968000001</v>
      </c>
      <c r="N59" s="93">
        <v>1.1366958057000001</v>
      </c>
      <c r="O59" s="104">
        <v>21094</v>
      </c>
      <c r="P59" s="104">
        <v>4100</v>
      </c>
      <c r="Q59" s="105">
        <v>4.7343159655999996</v>
      </c>
      <c r="R59" s="93">
        <v>4.4551244011</v>
      </c>
      <c r="S59" s="93">
        <v>5.031003771</v>
      </c>
      <c r="T59" s="93">
        <v>9.7419399999999998E-5</v>
      </c>
      <c r="U59" s="94">
        <v>5.1448780487999999</v>
      </c>
      <c r="V59" s="93">
        <v>5.0759149722999997</v>
      </c>
      <c r="W59" s="93">
        <v>5.2147780807000004</v>
      </c>
      <c r="X59" s="93">
        <v>1.1284571546</v>
      </c>
      <c r="Y59" s="93">
        <v>1.0619099024</v>
      </c>
      <c r="Z59" s="93">
        <v>1.1991747575</v>
      </c>
      <c r="AA59" s="104">
        <v>20102</v>
      </c>
      <c r="AB59" s="104">
        <v>3892</v>
      </c>
      <c r="AC59" s="105">
        <v>4.7194142175999998</v>
      </c>
      <c r="AD59" s="93">
        <v>4.4401229927000001</v>
      </c>
      <c r="AE59" s="93">
        <v>5.0162733315999999</v>
      </c>
      <c r="AF59" s="93">
        <v>3.925237E-4</v>
      </c>
      <c r="AG59" s="94">
        <v>5.1649537512999997</v>
      </c>
      <c r="AH59" s="93">
        <v>5.0940455375999996</v>
      </c>
      <c r="AI59" s="93">
        <v>5.2368489947999999</v>
      </c>
      <c r="AJ59" s="93">
        <v>1.1166550949</v>
      </c>
      <c r="AK59" s="93">
        <v>1.0505723239</v>
      </c>
      <c r="AL59" s="93">
        <v>1.1868945837</v>
      </c>
      <c r="AM59" s="93">
        <v>0.92192557050000001</v>
      </c>
      <c r="AN59" s="93">
        <v>0.99685239680000004</v>
      </c>
      <c r="AO59" s="93">
        <v>0.93594617629999999</v>
      </c>
      <c r="AP59" s="93">
        <v>1.0617220586</v>
      </c>
      <c r="AQ59" s="93">
        <v>4.3415502799999998E-2</v>
      </c>
      <c r="AR59" s="93">
        <v>1.0670741832999999</v>
      </c>
      <c r="AS59" s="93">
        <v>1.0019216797999999</v>
      </c>
      <c r="AT59" s="93">
        <v>1.1364633937999999</v>
      </c>
      <c r="AU59" s="91" t="s">
        <v>28</v>
      </c>
      <c r="AV59" s="91">
        <v>2</v>
      </c>
      <c r="AW59" s="91">
        <v>3</v>
      </c>
      <c r="AX59" s="91" t="s">
        <v>28</v>
      </c>
      <c r="AY59" s="91" t="s">
        <v>28</v>
      </c>
      <c r="AZ59" s="91" t="s">
        <v>28</v>
      </c>
      <c r="BA59" s="91" t="s">
        <v>28</v>
      </c>
      <c r="BB59" s="91" t="s">
        <v>28</v>
      </c>
      <c r="BC59" s="97" t="s">
        <v>232</v>
      </c>
      <c r="BD59" s="98">
        <v>19859</v>
      </c>
      <c r="BE59" s="98">
        <v>21094</v>
      </c>
      <c r="BF59" s="98">
        <v>20102</v>
      </c>
    </row>
    <row r="60" spans="1:93" x14ac:dyDescent="0.3">
      <c r="A60" s="9"/>
      <c r="B60" t="s">
        <v>89</v>
      </c>
      <c r="C60" s="91">
        <v>36004</v>
      </c>
      <c r="D60" s="104">
        <v>8526</v>
      </c>
      <c r="E60" s="105">
        <v>4.1426156744</v>
      </c>
      <c r="F60" s="93">
        <v>3.9011826803999998</v>
      </c>
      <c r="G60" s="93">
        <v>4.3989902633</v>
      </c>
      <c r="H60" s="93">
        <v>0.9629501828</v>
      </c>
      <c r="I60" s="94">
        <v>4.2228477597999996</v>
      </c>
      <c r="J60" s="93">
        <v>4.1794530206999996</v>
      </c>
      <c r="K60" s="93">
        <v>4.2666930609999998</v>
      </c>
      <c r="L60" s="93">
        <v>0.99857786449999997</v>
      </c>
      <c r="M60" s="93">
        <v>0.94038042050000004</v>
      </c>
      <c r="N60" s="93">
        <v>1.0603769810999999</v>
      </c>
      <c r="O60" s="104">
        <v>38533</v>
      </c>
      <c r="P60" s="104">
        <v>8826</v>
      </c>
      <c r="Q60" s="105">
        <v>4.2152825009999999</v>
      </c>
      <c r="R60" s="93">
        <v>3.9700542173</v>
      </c>
      <c r="S60" s="93">
        <v>4.4756584144999998</v>
      </c>
      <c r="T60" s="93">
        <v>0.87706063050000005</v>
      </c>
      <c r="U60" s="94">
        <v>4.3658508951000004</v>
      </c>
      <c r="V60" s="93">
        <v>4.3224764181999999</v>
      </c>
      <c r="W60" s="93">
        <v>4.4096606190000003</v>
      </c>
      <c r="X60" s="93">
        <v>1.0047419166</v>
      </c>
      <c r="Y60" s="93">
        <v>0.9462900487</v>
      </c>
      <c r="Z60" s="93">
        <v>1.0668043274000001</v>
      </c>
      <c r="AA60" s="104">
        <v>41096</v>
      </c>
      <c r="AB60" s="104">
        <v>9104</v>
      </c>
      <c r="AC60" s="105">
        <v>4.3269896011000002</v>
      </c>
      <c r="AD60" s="93">
        <v>4.0753097496999997</v>
      </c>
      <c r="AE60" s="93">
        <v>4.5942125035999997</v>
      </c>
      <c r="AF60" s="93">
        <v>0.44163849329999999</v>
      </c>
      <c r="AG60" s="94">
        <v>4.5140597539999998</v>
      </c>
      <c r="AH60" s="93">
        <v>4.4706269493999997</v>
      </c>
      <c r="AI60" s="93">
        <v>4.5579145147000002</v>
      </c>
      <c r="AJ60" s="93">
        <v>1.0238039640000001</v>
      </c>
      <c r="AK60" s="93">
        <v>0.96425428790000001</v>
      </c>
      <c r="AL60" s="93">
        <v>1.0870312633999999</v>
      </c>
      <c r="AM60" s="93">
        <v>0.40203869069999998</v>
      </c>
      <c r="AN60" s="93">
        <v>1.0265005014999999</v>
      </c>
      <c r="AO60" s="93">
        <v>0.96558659010000003</v>
      </c>
      <c r="AP60" s="93">
        <v>1.0912571594</v>
      </c>
      <c r="AQ60" s="93">
        <v>0.5781681729</v>
      </c>
      <c r="AR60" s="93">
        <v>1.0175412908999999</v>
      </c>
      <c r="AS60" s="93">
        <v>0.95704688760000001</v>
      </c>
      <c r="AT60" s="93">
        <v>1.0818595118000001</v>
      </c>
      <c r="AU60" s="91" t="s">
        <v>28</v>
      </c>
      <c r="AV60" s="91" t="s">
        <v>28</v>
      </c>
      <c r="AW60" s="91" t="s">
        <v>28</v>
      </c>
      <c r="AX60" s="91" t="s">
        <v>28</v>
      </c>
      <c r="AY60" s="91" t="s">
        <v>28</v>
      </c>
      <c r="AZ60" s="91" t="s">
        <v>28</v>
      </c>
      <c r="BA60" s="91" t="s">
        <v>28</v>
      </c>
      <c r="BB60" s="91" t="s">
        <v>28</v>
      </c>
      <c r="BC60" s="97" t="s">
        <v>28</v>
      </c>
      <c r="BD60" s="98">
        <v>36004</v>
      </c>
      <c r="BE60" s="98">
        <v>38533</v>
      </c>
      <c r="BF60" s="98">
        <v>41096</v>
      </c>
    </row>
    <row r="61" spans="1:93" x14ac:dyDescent="0.3">
      <c r="A61" s="9"/>
      <c r="B61" t="s">
        <v>87</v>
      </c>
      <c r="C61" s="91">
        <v>45439</v>
      </c>
      <c r="D61" s="104">
        <v>10077</v>
      </c>
      <c r="E61" s="105">
        <v>4.5286192880999998</v>
      </c>
      <c r="F61" s="93">
        <v>4.2664340059999999</v>
      </c>
      <c r="G61" s="93">
        <v>4.8069166491999997</v>
      </c>
      <c r="H61" s="93">
        <v>3.9633000000000003E-3</v>
      </c>
      <c r="I61" s="94">
        <v>4.5091793192000003</v>
      </c>
      <c r="J61" s="93">
        <v>4.4679091587000004</v>
      </c>
      <c r="K61" s="93">
        <v>4.5508306931</v>
      </c>
      <c r="L61" s="93">
        <v>1.0916240687000001</v>
      </c>
      <c r="M61" s="93">
        <v>1.0284242839</v>
      </c>
      <c r="N61" s="93">
        <v>1.1587076715</v>
      </c>
      <c r="O61" s="104">
        <v>45636</v>
      </c>
      <c r="P61" s="104">
        <v>9970</v>
      </c>
      <c r="Q61" s="105">
        <v>4.5008582704000002</v>
      </c>
      <c r="R61" s="93">
        <v>4.2402511884000003</v>
      </c>
      <c r="S61" s="93">
        <v>4.7774823401999997</v>
      </c>
      <c r="T61" s="93">
        <v>2.0916703700000001E-2</v>
      </c>
      <c r="U61" s="94">
        <v>4.5773319959999998</v>
      </c>
      <c r="V61" s="93">
        <v>4.5355281758999997</v>
      </c>
      <c r="W61" s="93">
        <v>4.6195211205</v>
      </c>
      <c r="X61" s="93">
        <v>1.0728108884000001</v>
      </c>
      <c r="Y61" s="93">
        <v>1.0106933769999999</v>
      </c>
      <c r="Z61" s="93">
        <v>1.1387461603</v>
      </c>
      <c r="AA61" s="104">
        <v>45883</v>
      </c>
      <c r="AB61" s="104">
        <v>9767</v>
      </c>
      <c r="AC61" s="105">
        <v>4.5741859334999999</v>
      </c>
      <c r="AD61" s="93">
        <v>4.3090758042999999</v>
      </c>
      <c r="AE61" s="93">
        <v>4.8556066090999996</v>
      </c>
      <c r="AF61" s="93">
        <v>9.4304824000000006E-3</v>
      </c>
      <c r="AG61" s="94">
        <v>4.6977577556999996</v>
      </c>
      <c r="AH61" s="93">
        <v>4.6549692204999999</v>
      </c>
      <c r="AI61" s="93">
        <v>4.7409396036000002</v>
      </c>
      <c r="AJ61" s="93">
        <v>1.0822928000000001</v>
      </c>
      <c r="AK61" s="93">
        <v>1.0195654014</v>
      </c>
      <c r="AL61" s="93">
        <v>1.1488794178999999</v>
      </c>
      <c r="AM61" s="93">
        <v>0.60163758580000004</v>
      </c>
      <c r="AN61" s="93">
        <v>1.0162919289000001</v>
      </c>
      <c r="AO61" s="93">
        <v>0.95646357260000003</v>
      </c>
      <c r="AP61" s="93">
        <v>1.0798626466000001</v>
      </c>
      <c r="AQ61" s="93">
        <v>0.84237467170000002</v>
      </c>
      <c r="AR61" s="93">
        <v>0.99386987159999995</v>
      </c>
      <c r="AS61" s="93">
        <v>0.93542489360000003</v>
      </c>
      <c r="AT61" s="93">
        <v>1.0559664687999999</v>
      </c>
      <c r="AU61" s="91">
        <v>1</v>
      </c>
      <c r="AV61" s="91" t="s">
        <v>28</v>
      </c>
      <c r="AW61" s="91" t="s">
        <v>28</v>
      </c>
      <c r="AX61" s="91" t="s">
        <v>28</v>
      </c>
      <c r="AY61" s="91" t="s">
        <v>28</v>
      </c>
      <c r="AZ61" s="91" t="s">
        <v>28</v>
      </c>
      <c r="BA61" s="91" t="s">
        <v>28</v>
      </c>
      <c r="BB61" s="91" t="s">
        <v>28</v>
      </c>
      <c r="BC61" s="97">
        <v>-1</v>
      </c>
      <c r="BD61" s="98">
        <v>45439</v>
      </c>
      <c r="BE61" s="98">
        <v>45636</v>
      </c>
      <c r="BF61" s="98">
        <v>45883</v>
      </c>
    </row>
    <row r="62" spans="1:93" x14ac:dyDescent="0.3">
      <c r="A62" s="9"/>
      <c r="B62" t="s">
        <v>90</v>
      </c>
      <c r="C62" s="91">
        <v>40005</v>
      </c>
      <c r="D62" s="104">
        <v>8580</v>
      </c>
      <c r="E62" s="105">
        <v>4.6353234458000001</v>
      </c>
      <c r="F62" s="93">
        <v>4.3665040721999997</v>
      </c>
      <c r="G62" s="93">
        <v>4.9206924102</v>
      </c>
      <c r="H62" s="93">
        <v>2.7258229999999999E-4</v>
      </c>
      <c r="I62" s="94">
        <v>4.6625874125999998</v>
      </c>
      <c r="J62" s="93">
        <v>4.6171208829000001</v>
      </c>
      <c r="K62" s="93">
        <v>4.7085016683000003</v>
      </c>
      <c r="L62" s="93">
        <v>1.1173451151</v>
      </c>
      <c r="M62" s="93">
        <v>1.0525461819999999</v>
      </c>
      <c r="N62" s="93">
        <v>1.1861333285</v>
      </c>
      <c r="O62" s="104">
        <v>40217</v>
      </c>
      <c r="P62" s="104">
        <v>8307</v>
      </c>
      <c r="Q62" s="105">
        <v>4.7918775095999999</v>
      </c>
      <c r="R62" s="93">
        <v>4.5139803498999997</v>
      </c>
      <c r="S62" s="93">
        <v>5.0868830360999997</v>
      </c>
      <c r="T62" s="93">
        <v>1.29356E-5</v>
      </c>
      <c r="U62" s="94">
        <v>4.8413386301000001</v>
      </c>
      <c r="V62" s="93">
        <v>4.7942530213000003</v>
      </c>
      <c r="W62" s="93">
        <v>4.8888866788999996</v>
      </c>
      <c r="X62" s="93">
        <v>1.1421773492</v>
      </c>
      <c r="Y62" s="93">
        <v>1.0759386274</v>
      </c>
      <c r="Z62" s="93">
        <v>1.2124939692000001</v>
      </c>
      <c r="AA62" s="104">
        <v>37809</v>
      </c>
      <c r="AB62" s="104">
        <v>8009</v>
      </c>
      <c r="AC62" s="105">
        <v>4.5426487032000002</v>
      </c>
      <c r="AD62" s="93">
        <v>4.2787272434999997</v>
      </c>
      <c r="AE62" s="93">
        <v>4.8228494284999996</v>
      </c>
      <c r="AF62" s="93">
        <v>1.8126991499999998E-2</v>
      </c>
      <c r="AG62" s="94">
        <v>4.7208140841999997</v>
      </c>
      <c r="AH62" s="93">
        <v>4.6734683954999996</v>
      </c>
      <c r="AI62" s="93">
        <v>4.7686394196000004</v>
      </c>
      <c r="AJ62" s="93">
        <v>1.0748308126999999</v>
      </c>
      <c r="AK62" s="93">
        <v>1.0123846639</v>
      </c>
      <c r="AL62" s="93">
        <v>1.1411287796</v>
      </c>
      <c r="AM62" s="93">
        <v>8.5698095399999993E-2</v>
      </c>
      <c r="AN62" s="93">
        <v>0.94798932030000005</v>
      </c>
      <c r="AO62" s="93">
        <v>0.89196578650000002</v>
      </c>
      <c r="AP62" s="93">
        <v>1.0075316397</v>
      </c>
      <c r="AQ62" s="93">
        <v>0.28430256510000002</v>
      </c>
      <c r="AR62" s="93">
        <v>1.0337741402</v>
      </c>
      <c r="AS62" s="93">
        <v>0.97278965080000002</v>
      </c>
      <c r="AT62" s="93">
        <v>1.0985817663999999</v>
      </c>
      <c r="AU62" s="91">
        <v>1</v>
      </c>
      <c r="AV62" s="91">
        <v>2</v>
      </c>
      <c r="AW62" s="91" t="s">
        <v>28</v>
      </c>
      <c r="AX62" s="91" t="s">
        <v>28</v>
      </c>
      <c r="AY62" s="91" t="s">
        <v>28</v>
      </c>
      <c r="AZ62" s="91" t="s">
        <v>28</v>
      </c>
      <c r="BA62" s="91" t="s">
        <v>28</v>
      </c>
      <c r="BB62" s="91" t="s">
        <v>28</v>
      </c>
      <c r="BC62" s="97" t="s">
        <v>429</v>
      </c>
      <c r="BD62" s="98">
        <v>40005</v>
      </c>
      <c r="BE62" s="98">
        <v>40217</v>
      </c>
      <c r="BF62" s="98">
        <v>37809</v>
      </c>
    </row>
    <row r="63" spans="1:93" x14ac:dyDescent="0.3">
      <c r="A63" s="9"/>
      <c r="B63" t="s">
        <v>92</v>
      </c>
      <c r="C63" s="91">
        <v>32904</v>
      </c>
      <c r="D63" s="104">
        <v>6664</v>
      </c>
      <c r="E63" s="105">
        <v>4.6390457687</v>
      </c>
      <c r="F63" s="93">
        <v>4.3689018248</v>
      </c>
      <c r="G63" s="93">
        <v>4.9258936243000004</v>
      </c>
      <c r="H63" s="93">
        <v>2.6134239999999999E-4</v>
      </c>
      <c r="I63" s="94">
        <v>4.9375750299999996</v>
      </c>
      <c r="J63" s="93">
        <v>4.8845118475999998</v>
      </c>
      <c r="K63" s="93">
        <v>4.9912146675000004</v>
      </c>
      <c r="L63" s="93">
        <v>1.1182423813</v>
      </c>
      <c r="M63" s="93">
        <v>1.0531241604999999</v>
      </c>
      <c r="N63" s="93">
        <v>1.1873870816000001</v>
      </c>
      <c r="O63" s="104">
        <v>33963</v>
      </c>
      <c r="P63" s="104">
        <v>6853</v>
      </c>
      <c r="Q63" s="105">
        <v>4.6425661505000004</v>
      </c>
      <c r="R63" s="93">
        <v>4.3724144375999998</v>
      </c>
      <c r="S63" s="93">
        <v>4.9294093158000001</v>
      </c>
      <c r="T63" s="93">
        <v>9.2924070000000004E-4</v>
      </c>
      <c r="U63" s="94">
        <v>4.9559317086999997</v>
      </c>
      <c r="V63" s="93">
        <v>4.9035037404999997</v>
      </c>
      <c r="W63" s="93">
        <v>5.0089202335999996</v>
      </c>
      <c r="X63" s="93">
        <v>1.1065879477</v>
      </c>
      <c r="Y63" s="93">
        <v>1.0421954070999999</v>
      </c>
      <c r="Z63" s="93">
        <v>1.1749590122</v>
      </c>
      <c r="AA63" s="104">
        <v>35522</v>
      </c>
      <c r="AB63" s="104">
        <v>7127</v>
      </c>
      <c r="AC63" s="105">
        <v>4.7597654345000002</v>
      </c>
      <c r="AD63" s="93">
        <v>4.4830546735999999</v>
      </c>
      <c r="AE63" s="93">
        <v>5.0535558098999998</v>
      </c>
      <c r="AF63" s="93">
        <v>1.0053530000000001E-4</v>
      </c>
      <c r="AG63" s="94">
        <v>4.9841448015000003</v>
      </c>
      <c r="AH63" s="93">
        <v>4.9325823164999996</v>
      </c>
      <c r="AI63" s="93">
        <v>5.0362462921000004</v>
      </c>
      <c r="AJ63" s="93">
        <v>1.1262025493000001</v>
      </c>
      <c r="AK63" s="93">
        <v>1.0607303388</v>
      </c>
      <c r="AL63" s="93">
        <v>1.1957159475000001</v>
      </c>
      <c r="AM63" s="93">
        <v>0.42430317890000002</v>
      </c>
      <c r="AN63" s="93">
        <v>1.0252445049000001</v>
      </c>
      <c r="AO63" s="93">
        <v>0.96442120929999997</v>
      </c>
      <c r="AP63" s="93">
        <v>1.0899037523999999</v>
      </c>
      <c r="AQ63" s="93">
        <v>0.9806363535</v>
      </c>
      <c r="AR63" s="93">
        <v>1.0007588590000001</v>
      </c>
      <c r="AS63" s="93">
        <v>0.94129537789999995</v>
      </c>
      <c r="AT63" s="93">
        <v>1.0639787651999999</v>
      </c>
      <c r="AU63" s="91">
        <v>1</v>
      </c>
      <c r="AV63" s="91">
        <v>2</v>
      </c>
      <c r="AW63" s="91">
        <v>3</v>
      </c>
      <c r="AX63" s="91" t="s">
        <v>28</v>
      </c>
      <c r="AY63" s="91" t="s">
        <v>28</v>
      </c>
      <c r="AZ63" s="91" t="s">
        <v>28</v>
      </c>
      <c r="BA63" s="91" t="s">
        <v>28</v>
      </c>
      <c r="BB63" s="91" t="s">
        <v>28</v>
      </c>
      <c r="BC63" s="97" t="s">
        <v>231</v>
      </c>
      <c r="BD63" s="98">
        <v>32904</v>
      </c>
      <c r="BE63" s="98">
        <v>33963</v>
      </c>
      <c r="BF63" s="98">
        <v>35522</v>
      </c>
    </row>
    <row r="64" spans="1:93" x14ac:dyDescent="0.3">
      <c r="A64" s="9"/>
      <c r="B64" t="s">
        <v>95</v>
      </c>
      <c r="C64" s="91">
        <v>18296</v>
      </c>
      <c r="D64" s="104">
        <v>3795</v>
      </c>
      <c r="E64" s="105">
        <v>4.6468380058000003</v>
      </c>
      <c r="F64" s="93">
        <v>4.3714943736</v>
      </c>
      <c r="G64" s="93">
        <v>4.9395244752999998</v>
      </c>
      <c r="H64" s="93">
        <v>2.7276649999999998E-4</v>
      </c>
      <c r="I64" s="94">
        <v>4.8210803688999997</v>
      </c>
      <c r="J64" s="93">
        <v>4.7517263375000001</v>
      </c>
      <c r="K64" s="93">
        <v>4.8914466600999997</v>
      </c>
      <c r="L64" s="93">
        <v>1.1201207008</v>
      </c>
      <c r="M64" s="93">
        <v>1.0537490946000001</v>
      </c>
      <c r="N64" s="93">
        <v>1.1906727993999999</v>
      </c>
      <c r="O64" s="104">
        <v>17332</v>
      </c>
      <c r="P64" s="104">
        <v>3714</v>
      </c>
      <c r="Q64" s="105">
        <v>4.3587586743999998</v>
      </c>
      <c r="R64" s="93">
        <v>4.0998851698000003</v>
      </c>
      <c r="S64" s="93">
        <v>4.6339778784999996</v>
      </c>
      <c r="T64" s="93">
        <v>0.2213844999</v>
      </c>
      <c r="U64" s="94">
        <v>4.6666666667000003</v>
      </c>
      <c r="V64" s="93">
        <v>4.5977059529000002</v>
      </c>
      <c r="W64" s="93">
        <v>4.7366617180999997</v>
      </c>
      <c r="X64" s="93">
        <v>1.0389404608999999</v>
      </c>
      <c r="Y64" s="93">
        <v>0.9772361597</v>
      </c>
      <c r="Z64" s="93">
        <v>1.1045408732999999</v>
      </c>
      <c r="AA64" s="104">
        <v>15848</v>
      </c>
      <c r="AB64" s="104">
        <v>3532</v>
      </c>
      <c r="AC64" s="105">
        <v>4.2061410329999998</v>
      </c>
      <c r="AD64" s="93">
        <v>3.9554640038</v>
      </c>
      <c r="AE64" s="93">
        <v>4.4727046871000002</v>
      </c>
      <c r="AF64" s="93">
        <v>0.87828225110000002</v>
      </c>
      <c r="AG64" s="94">
        <v>4.4869762173999996</v>
      </c>
      <c r="AH64" s="93">
        <v>4.4176594587000002</v>
      </c>
      <c r="AI64" s="93">
        <v>4.5573806139000004</v>
      </c>
      <c r="AJ64" s="93">
        <v>0.99521012519999996</v>
      </c>
      <c r="AK64" s="93">
        <v>0.93589772569999996</v>
      </c>
      <c r="AL64" s="93">
        <v>1.0582814406000001</v>
      </c>
      <c r="AM64" s="93">
        <v>0.27430547080000001</v>
      </c>
      <c r="AN64" s="93">
        <v>0.9649859851</v>
      </c>
      <c r="AO64" s="93">
        <v>0.90525145910000004</v>
      </c>
      <c r="AP64" s="93">
        <v>1.0286621933</v>
      </c>
      <c r="AQ64" s="93">
        <v>4.8387485199999997E-2</v>
      </c>
      <c r="AR64" s="93">
        <v>0.93800529929999998</v>
      </c>
      <c r="AS64" s="93">
        <v>0.88025299339999996</v>
      </c>
      <c r="AT64" s="93">
        <v>0.9995466623</v>
      </c>
      <c r="AU64" s="91">
        <v>1</v>
      </c>
      <c r="AV64" s="91" t="s">
        <v>28</v>
      </c>
      <c r="AW64" s="91" t="s">
        <v>28</v>
      </c>
      <c r="AX64" s="91" t="s">
        <v>28</v>
      </c>
      <c r="AY64" s="91" t="s">
        <v>28</v>
      </c>
      <c r="AZ64" s="91" t="s">
        <v>28</v>
      </c>
      <c r="BA64" s="91" t="s">
        <v>28</v>
      </c>
      <c r="BB64" s="91" t="s">
        <v>28</v>
      </c>
      <c r="BC64" s="97">
        <v>-1</v>
      </c>
      <c r="BD64" s="98">
        <v>18296</v>
      </c>
      <c r="BE64" s="98">
        <v>17332</v>
      </c>
      <c r="BF64" s="98">
        <v>15848</v>
      </c>
    </row>
    <row r="65" spans="1:93" x14ac:dyDescent="0.3">
      <c r="A65" s="9"/>
      <c r="B65" t="s">
        <v>94</v>
      </c>
      <c r="C65" s="91">
        <v>25185</v>
      </c>
      <c r="D65" s="104">
        <v>5365</v>
      </c>
      <c r="E65" s="105">
        <v>4.9561202491999996</v>
      </c>
      <c r="F65" s="93">
        <v>4.6665229251999998</v>
      </c>
      <c r="G65" s="93">
        <v>5.2636895430999999</v>
      </c>
      <c r="H65" s="93">
        <v>7.0288936999999996E-9</v>
      </c>
      <c r="I65" s="94">
        <v>4.6943150047</v>
      </c>
      <c r="J65" s="93">
        <v>4.6366954003999998</v>
      </c>
      <c r="K65" s="93">
        <v>4.7526506401999997</v>
      </c>
      <c r="L65" s="93">
        <v>1.1946732121000001</v>
      </c>
      <c r="M65" s="93">
        <v>1.1248657523000001</v>
      </c>
      <c r="N65" s="93">
        <v>1.2688128168999999</v>
      </c>
      <c r="O65" s="104">
        <v>26667</v>
      </c>
      <c r="P65" s="104">
        <v>5540</v>
      </c>
      <c r="Q65" s="105">
        <v>5.0370799518</v>
      </c>
      <c r="R65" s="93">
        <v>4.7431170077000004</v>
      </c>
      <c r="S65" s="93">
        <v>5.3492617618000002</v>
      </c>
      <c r="T65" s="93">
        <v>2.5290097E-9</v>
      </c>
      <c r="U65" s="94">
        <v>4.8135379060999997</v>
      </c>
      <c r="V65" s="93">
        <v>4.7561101604999996</v>
      </c>
      <c r="W65" s="93">
        <v>4.8716590642000002</v>
      </c>
      <c r="X65" s="93">
        <v>1.2006230575000001</v>
      </c>
      <c r="Y65" s="93">
        <v>1.1305549442</v>
      </c>
      <c r="Z65" s="93">
        <v>1.2750337643</v>
      </c>
      <c r="AA65" s="104">
        <v>26056</v>
      </c>
      <c r="AB65" s="104">
        <v>5391</v>
      </c>
      <c r="AC65" s="105">
        <v>4.9665227769999998</v>
      </c>
      <c r="AD65" s="93">
        <v>4.6764773599999998</v>
      </c>
      <c r="AE65" s="93">
        <v>5.2745574490999996</v>
      </c>
      <c r="AF65" s="93">
        <v>1.4713852999999999E-7</v>
      </c>
      <c r="AG65" s="94">
        <v>4.8332405861999996</v>
      </c>
      <c r="AH65" s="93">
        <v>4.7749096866</v>
      </c>
      <c r="AI65" s="93">
        <v>4.8922840633</v>
      </c>
      <c r="AJ65" s="93">
        <v>1.1751231630000001</v>
      </c>
      <c r="AK65" s="93">
        <v>1.1064958550999999</v>
      </c>
      <c r="AL65" s="93">
        <v>1.2480068875999999</v>
      </c>
      <c r="AM65" s="93">
        <v>0.65359907750000001</v>
      </c>
      <c r="AN65" s="93">
        <v>0.98599244490000004</v>
      </c>
      <c r="AO65" s="93">
        <v>0.92707930829999996</v>
      </c>
      <c r="AP65" s="93">
        <v>1.0486493364</v>
      </c>
      <c r="AQ65" s="93">
        <v>0.60640577289999997</v>
      </c>
      <c r="AR65" s="93">
        <v>1.0163352983</v>
      </c>
      <c r="AS65" s="93">
        <v>0.95557950739999997</v>
      </c>
      <c r="AT65" s="93">
        <v>1.0809539453000001</v>
      </c>
      <c r="AU65" s="91">
        <v>1</v>
      </c>
      <c r="AV65" s="91">
        <v>2</v>
      </c>
      <c r="AW65" s="91">
        <v>3</v>
      </c>
      <c r="AX65" s="91" t="s">
        <v>28</v>
      </c>
      <c r="AY65" s="91" t="s">
        <v>28</v>
      </c>
      <c r="AZ65" s="91" t="s">
        <v>28</v>
      </c>
      <c r="BA65" s="91" t="s">
        <v>28</v>
      </c>
      <c r="BB65" s="91" t="s">
        <v>28</v>
      </c>
      <c r="BC65" s="97" t="s">
        <v>231</v>
      </c>
      <c r="BD65" s="98">
        <v>25185</v>
      </c>
      <c r="BE65" s="98">
        <v>26667</v>
      </c>
      <c r="BF65" s="98">
        <v>26056</v>
      </c>
    </row>
    <row r="66" spans="1:93" x14ac:dyDescent="0.3">
      <c r="A66" s="9"/>
      <c r="B66" t="s">
        <v>93</v>
      </c>
      <c r="C66" s="91">
        <v>24066</v>
      </c>
      <c r="D66" s="104">
        <v>5315</v>
      </c>
      <c r="E66" s="105">
        <v>4.6080645516000001</v>
      </c>
      <c r="F66" s="93">
        <v>4.3377236278</v>
      </c>
      <c r="G66" s="93">
        <v>4.8952539935999999</v>
      </c>
      <c r="H66" s="93">
        <v>6.5970259999999995E-4</v>
      </c>
      <c r="I66" s="94">
        <v>4.5279397929999998</v>
      </c>
      <c r="J66" s="93">
        <v>4.4710929704</v>
      </c>
      <c r="K66" s="93">
        <v>4.5855093832999998</v>
      </c>
      <c r="L66" s="93">
        <v>1.1107743563000001</v>
      </c>
      <c r="M66" s="93">
        <v>1.0456086534</v>
      </c>
      <c r="N66" s="93">
        <v>1.180001396</v>
      </c>
      <c r="O66" s="104">
        <v>24475</v>
      </c>
      <c r="P66" s="104">
        <v>5212</v>
      </c>
      <c r="Q66" s="105">
        <v>4.6365824196999998</v>
      </c>
      <c r="R66" s="93">
        <v>4.3645832467999996</v>
      </c>
      <c r="S66" s="93">
        <v>4.9255324778</v>
      </c>
      <c r="T66" s="93">
        <v>1.187944E-3</v>
      </c>
      <c r="U66" s="94">
        <v>4.6958940906000004</v>
      </c>
      <c r="V66" s="93">
        <v>4.6374302391000004</v>
      </c>
      <c r="W66" s="93">
        <v>4.7550949929000002</v>
      </c>
      <c r="X66" s="93">
        <v>1.1051616838</v>
      </c>
      <c r="Y66" s="93">
        <v>1.0403287882000001</v>
      </c>
      <c r="Z66" s="93">
        <v>1.1740349408999999</v>
      </c>
      <c r="AA66" s="104">
        <v>25306</v>
      </c>
      <c r="AB66" s="104">
        <v>5333</v>
      </c>
      <c r="AC66" s="105">
        <v>4.6455959205999999</v>
      </c>
      <c r="AD66" s="93">
        <v>4.3729716541999997</v>
      </c>
      <c r="AE66" s="93">
        <v>4.9352164075999996</v>
      </c>
      <c r="AF66" s="93">
        <v>2.1770101000000001E-3</v>
      </c>
      <c r="AG66" s="94">
        <v>4.7451715732000004</v>
      </c>
      <c r="AH66" s="93">
        <v>4.6870662938000001</v>
      </c>
      <c r="AI66" s="93">
        <v>4.8039971802999997</v>
      </c>
      <c r="AJ66" s="93">
        <v>1.0991890338000001</v>
      </c>
      <c r="AK66" s="93">
        <v>1.034683724</v>
      </c>
      <c r="AL66" s="93">
        <v>1.1677157995</v>
      </c>
      <c r="AM66" s="93">
        <v>0.95121574389999997</v>
      </c>
      <c r="AN66" s="93">
        <v>1.0019439966999999</v>
      </c>
      <c r="AO66" s="93">
        <v>0.9415053806</v>
      </c>
      <c r="AP66" s="93">
        <v>1.0662623848999999</v>
      </c>
      <c r="AQ66" s="93">
        <v>0.84584834060000003</v>
      </c>
      <c r="AR66" s="93">
        <v>1.0061886867000001</v>
      </c>
      <c r="AS66" s="93">
        <v>0.94551330430000002</v>
      </c>
      <c r="AT66" s="93">
        <v>1.0707577236000001</v>
      </c>
      <c r="AU66" s="91">
        <v>1</v>
      </c>
      <c r="AV66" s="91">
        <v>2</v>
      </c>
      <c r="AW66" s="91">
        <v>3</v>
      </c>
      <c r="AX66" s="91" t="s">
        <v>28</v>
      </c>
      <c r="AY66" s="91" t="s">
        <v>28</v>
      </c>
      <c r="AZ66" s="91" t="s">
        <v>28</v>
      </c>
      <c r="BA66" s="91" t="s">
        <v>28</v>
      </c>
      <c r="BB66" s="91" t="s">
        <v>28</v>
      </c>
      <c r="BC66" s="97" t="s">
        <v>231</v>
      </c>
      <c r="BD66" s="98">
        <v>24066</v>
      </c>
      <c r="BE66" s="98">
        <v>24475</v>
      </c>
      <c r="BF66" s="98">
        <v>25306</v>
      </c>
      <c r="BQ66" s="46"/>
      <c r="CC66" s="4"/>
      <c r="CO66" s="4"/>
    </row>
    <row r="67" spans="1:93" x14ac:dyDescent="0.3">
      <c r="A67" s="9"/>
      <c r="B67" t="s">
        <v>133</v>
      </c>
      <c r="C67" s="91">
        <v>33402</v>
      </c>
      <c r="D67" s="104">
        <v>6632</v>
      </c>
      <c r="E67" s="105">
        <v>5.2061885396000003</v>
      </c>
      <c r="F67" s="93">
        <v>4.9019779720000001</v>
      </c>
      <c r="G67" s="93">
        <v>5.5292780311999996</v>
      </c>
      <c r="H67" s="93">
        <v>1.4398289999999999E-13</v>
      </c>
      <c r="I67" s="94">
        <v>5.0364897467</v>
      </c>
      <c r="J67" s="93">
        <v>4.9827663854999997</v>
      </c>
      <c r="K67" s="93">
        <v>5.0907923441999996</v>
      </c>
      <c r="L67" s="93">
        <v>1.254952195</v>
      </c>
      <c r="M67" s="93">
        <v>1.1816222115999999</v>
      </c>
      <c r="N67" s="93">
        <v>1.3328329447</v>
      </c>
      <c r="O67" s="104">
        <v>29244</v>
      </c>
      <c r="P67" s="104">
        <v>6018</v>
      </c>
      <c r="Q67" s="105">
        <v>4.8823173565999998</v>
      </c>
      <c r="R67" s="93">
        <v>4.5962398861000002</v>
      </c>
      <c r="S67" s="93">
        <v>5.1862007557999998</v>
      </c>
      <c r="T67" s="93">
        <v>8.5664497999999999E-7</v>
      </c>
      <c r="U67" s="94">
        <v>4.8594217347999997</v>
      </c>
      <c r="V67" s="93">
        <v>4.8040449283999997</v>
      </c>
      <c r="W67" s="93">
        <v>4.9154368764000003</v>
      </c>
      <c r="X67" s="93">
        <v>1.163734316</v>
      </c>
      <c r="Y67" s="93">
        <v>1.0955457602000001</v>
      </c>
      <c r="Z67" s="93">
        <v>1.2361670387999999</v>
      </c>
      <c r="AA67" s="104">
        <v>28379</v>
      </c>
      <c r="AB67" s="104">
        <v>5725</v>
      </c>
      <c r="AC67" s="105">
        <v>4.8073872532999999</v>
      </c>
      <c r="AD67" s="93">
        <v>4.5254805444999997</v>
      </c>
      <c r="AE67" s="93">
        <v>5.1068548359000001</v>
      </c>
      <c r="AF67" s="93">
        <v>2.9450799999999999E-5</v>
      </c>
      <c r="AG67" s="94">
        <v>4.9570305677000004</v>
      </c>
      <c r="AH67" s="93">
        <v>4.8996919546999997</v>
      </c>
      <c r="AI67" s="93">
        <v>5.0150401854000002</v>
      </c>
      <c r="AJ67" s="93">
        <v>1.1374702923</v>
      </c>
      <c r="AK67" s="93">
        <v>1.0707686747</v>
      </c>
      <c r="AL67" s="93">
        <v>1.2083269677999999</v>
      </c>
      <c r="AM67" s="93">
        <v>0.62543784140000003</v>
      </c>
      <c r="AN67" s="93">
        <v>0.9846527585</v>
      </c>
      <c r="AO67" s="93">
        <v>0.92536832759999998</v>
      </c>
      <c r="AP67" s="93">
        <v>1.047735292</v>
      </c>
      <c r="AQ67" s="93">
        <v>4.1914601599999997E-2</v>
      </c>
      <c r="AR67" s="93">
        <v>0.93779111520000002</v>
      </c>
      <c r="AS67" s="93">
        <v>0.8815204525</v>
      </c>
      <c r="AT67" s="93">
        <v>0.99765373940000002</v>
      </c>
      <c r="AU67" s="91">
        <v>1</v>
      </c>
      <c r="AV67" s="91">
        <v>2</v>
      </c>
      <c r="AW67" s="91">
        <v>3</v>
      </c>
      <c r="AX67" s="91" t="s">
        <v>28</v>
      </c>
      <c r="AY67" s="91" t="s">
        <v>28</v>
      </c>
      <c r="AZ67" s="91" t="s">
        <v>28</v>
      </c>
      <c r="BA67" s="91" t="s">
        <v>28</v>
      </c>
      <c r="BB67" s="91" t="s">
        <v>28</v>
      </c>
      <c r="BC67" s="97" t="s">
        <v>231</v>
      </c>
      <c r="BD67" s="98">
        <v>33402</v>
      </c>
      <c r="BE67" s="98">
        <v>29244</v>
      </c>
      <c r="BF67" s="98">
        <v>28379</v>
      </c>
      <c r="BQ67" s="46"/>
    </row>
    <row r="68" spans="1:93" x14ac:dyDescent="0.3">
      <c r="A68" s="9"/>
      <c r="B68" t="s">
        <v>96</v>
      </c>
      <c r="C68" s="91">
        <v>38975</v>
      </c>
      <c r="D68" s="104">
        <v>8242</v>
      </c>
      <c r="E68" s="105">
        <v>5.1049461902999997</v>
      </c>
      <c r="F68" s="93">
        <v>4.8088115211</v>
      </c>
      <c r="G68" s="93">
        <v>5.4193173284</v>
      </c>
      <c r="H68" s="93">
        <v>1.016797E-11</v>
      </c>
      <c r="I68" s="94">
        <v>4.7288279543999998</v>
      </c>
      <c r="J68" s="93">
        <v>4.6821131514000003</v>
      </c>
      <c r="K68" s="93">
        <v>4.7760088445999997</v>
      </c>
      <c r="L68" s="93">
        <v>1.230547718</v>
      </c>
      <c r="M68" s="93">
        <v>1.1591644306</v>
      </c>
      <c r="N68" s="93">
        <v>1.3063269078999999</v>
      </c>
      <c r="O68" s="104">
        <v>45006</v>
      </c>
      <c r="P68" s="104">
        <v>9292</v>
      </c>
      <c r="Q68" s="105">
        <v>5.2101761460000002</v>
      </c>
      <c r="R68" s="93">
        <v>4.9088151461000002</v>
      </c>
      <c r="S68" s="93">
        <v>5.5300382402999997</v>
      </c>
      <c r="T68" s="93">
        <v>1.0322789999999999E-12</v>
      </c>
      <c r="U68" s="94">
        <v>4.8435213086999998</v>
      </c>
      <c r="V68" s="93">
        <v>4.7989793331000001</v>
      </c>
      <c r="W68" s="93">
        <v>4.8884767028000002</v>
      </c>
      <c r="X68" s="93">
        <v>1.2418817398999999</v>
      </c>
      <c r="Y68" s="93">
        <v>1.1700502484999999</v>
      </c>
      <c r="Z68" s="93">
        <v>1.3181230959000001</v>
      </c>
      <c r="AA68" s="104">
        <v>44739</v>
      </c>
      <c r="AB68" s="104">
        <v>9011</v>
      </c>
      <c r="AC68" s="105">
        <v>5.1991979009999998</v>
      </c>
      <c r="AD68" s="93">
        <v>4.8982006168999996</v>
      </c>
      <c r="AE68" s="93">
        <v>5.5186916437000004</v>
      </c>
      <c r="AF68" s="93">
        <v>9.8779870000000003E-12</v>
      </c>
      <c r="AG68" s="94">
        <v>4.9649317500999999</v>
      </c>
      <c r="AH68" s="93">
        <v>4.9191378485000001</v>
      </c>
      <c r="AI68" s="93">
        <v>5.0111519623999996</v>
      </c>
      <c r="AJ68" s="93">
        <v>1.2301761527999999</v>
      </c>
      <c r="AK68" s="93">
        <v>1.1589575364</v>
      </c>
      <c r="AL68" s="93">
        <v>1.3057711946999999</v>
      </c>
      <c r="AM68" s="93">
        <v>0.94555791379999998</v>
      </c>
      <c r="AN68" s="93">
        <v>0.99789292249999995</v>
      </c>
      <c r="AO68" s="93">
        <v>0.93927124419999997</v>
      </c>
      <c r="AP68" s="93">
        <v>1.0601732896</v>
      </c>
      <c r="AQ68" s="93">
        <v>0.50973498210000001</v>
      </c>
      <c r="AR68" s="93">
        <v>1.020613333</v>
      </c>
      <c r="AS68" s="93">
        <v>0.96054255470000005</v>
      </c>
      <c r="AT68" s="93">
        <v>1.0844408406999999</v>
      </c>
      <c r="AU68" s="91">
        <v>1</v>
      </c>
      <c r="AV68" s="91">
        <v>2</v>
      </c>
      <c r="AW68" s="91">
        <v>3</v>
      </c>
      <c r="AX68" s="91" t="s">
        <v>28</v>
      </c>
      <c r="AY68" s="91" t="s">
        <v>28</v>
      </c>
      <c r="AZ68" s="91" t="s">
        <v>28</v>
      </c>
      <c r="BA68" s="91" t="s">
        <v>28</v>
      </c>
      <c r="BB68" s="91" t="s">
        <v>28</v>
      </c>
      <c r="BC68" s="97" t="s">
        <v>231</v>
      </c>
      <c r="BD68" s="98">
        <v>38975</v>
      </c>
      <c r="BE68" s="98">
        <v>45006</v>
      </c>
      <c r="BF68" s="98">
        <v>44739</v>
      </c>
    </row>
    <row r="69" spans="1:93" s="3" customFormat="1" x14ac:dyDescent="0.3">
      <c r="A69" s="9"/>
      <c r="B69" s="3" t="s">
        <v>184</v>
      </c>
      <c r="C69" s="101">
        <v>23829</v>
      </c>
      <c r="D69" s="102">
        <v>5265</v>
      </c>
      <c r="E69" s="100">
        <v>4.4898439488999999</v>
      </c>
      <c r="F69" s="99">
        <v>4.2245817348000001</v>
      </c>
      <c r="G69" s="99">
        <v>4.7717620229</v>
      </c>
      <c r="H69" s="99">
        <v>1.0935664600000001E-2</v>
      </c>
      <c r="I69" s="103">
        <v>4.5259259259000002</v>
      </c>
      <c r="J69" s="99">
        <v>4.4688243018999998</v>
      </c>
      <c r="K69" s="99">
        <v>4.5837571816000002</v>
      </c>
      <c r="L69" s="99">
        <v>1.0822772699000001</v>
      </c>
      <c r="M69" s="99">
        <v>1.0183357904000001</v>
      </c>
      <c r="N69" s="99">
        <v>1.1502336458</v>
      </c>
      <c r="O69" s="102">
        <v>24147</v>
      </c>
      <c r="P69" s="102">
        <v>5234</v>
      </c>
      <c r="Q69" s="100">
        <v>4.3365293960000004</v>
      </c>
      <c r="R69" s="99">
        <v>4.0802053620000001</v>
      </c>
      <c r="S69" s="99">
        <v>4.6089560533</v>
      </c>
      <c r="T69" s="99">
        <v>0.28713687030000001</v>
      </c>
      <c r="U69" s="103">
        <v>4.6134887276000001</v>
      </c>
      <c r="V69" s="99">
        <v>4.5556644818000001</v>
      </c>
      <c r="W69" s="99">
        <v>4.6720469262000002</v>
      </c>
      <c r="X69" s="99">
        <v>1.0336419577</v>
      </c>
      <c r="Y69" s="99">
        <v>0.97254534049999997</v>
      </c>
      <c r="Z69" s="99">
        <v>1.0985767472000001</v>
      </c>
      <c r="AA69" s="102">
        <v>23651</v>
      </c>
      <c r="AB69" s="102">
        <v>4920</v>
      </c>
      <c r="AC69" s="100">
        <v>4.4662138460999996</v>
      </c>
      <c r="AD69" s="99">
        <v>4.2016135358</v>
      </c>
      <c r="AE69" s="99">
        <v>4.7474775937000002</v>
      </c>
      <c r="AF69" s="99">
        <v>7.6508700700000001E-2</v>
      </c>
      <c r="AG69" s="103">
        <v>4.8071138210999997</v>
      </c>
      <c r="AH69" s="99">
        <v>4.7462382224999997</v>
      </c>
      <c r="AI69" s="99">
        <v>4.8687702146999996</v>
      </c>
      <c r="AJ69" s="99">
        <v>1.0567456502999999</v>
      </c>
      <c r="AK69" s="99">
        <v>0.99413887940000001</v>
      </c>
      <c r="AL69" s="99">
        <v>1.1232951376</v>
      </c>
      <c r="AM69" s="99">
        <v>0.36119362779999997</v>
      </c>
      <c r="AN69" s="99">
        <v>1.0299051241999999</v>
      </c>
      <c r="AO69" s="99">
        <v>0.9667804297</v>
      </c>
      <c r="AP69" s="99">
        <v>1.097151465</v>
      </c>
      <c r="AQ69" s="99">
        <v>0.28034793740000002</v>
      </c>
      <c r="AR69" s="99">
        <v>0.96585303310000004</v>
      </c>
      <c r="AS69" s="99">
        <v>0.90680974790000002</v>
      </c>
      <c r="AT69" s="99">
        <v>1.0287406853000001</v>
      </c>
      <c r="AU69" s="101" t="s">
        <v>28</v>
      </c>
      <c r="AV69" s="101" t="s">
        <v>28</v>
      </c>
      <c r="AW69" s="101" t="s">
        <v>28</v>
      </c>
      <c r="AX69" s="101" t="s">
        <v>28</v>
      </c>
      <c r="AY69" s="101" t="s">
        <v>28</v>
      </c>
      <c r="AZ69" s="101" t="s">
        <v>28</v>
      </c>
      <c r="BA69" s="101" t="s">
        <v>28</v>
      </c>
      <c r="BB69" s="101" t="s">
        <v>28</v>
      </c>
      <c r="BC69" s="95" t="s">
        <v>28</v>
      </c>
      <c r="BD69" s="96">
        <v>23829</v>
      </c>
      <c r="BE69" s="96">
        <v>24147</v>
      </c>
      <c r="BF69" s="96">
        <v>23651</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1">
        <v>5209</v>
      </c>
      <c r="D70" s="104">
        <v>1130</v>
      </c>
      <c r="E70" s="105">
        <v>5.5204525891999996</v>
      </c>
      <c r="F70" s="93">
        <v>5.1566449972999999</v>
      </c>
      <c r="G70" s="93">
        <v>5.9099272503</v>
      </c>
      <c r="H70" s="93">
        <v>2.139032E-16</v>
      </c>
      <c r="I70" s="94">
        <v>4.6097345133000003</v>
      </c>
      <c r="J70" s="93">
        <v>4.4862355672999996</v>
      </c>
      <c r="K70" s="93">
        <v>4.7366331893</v>
      </c>
      <c r="L70" s="93">
        <v>1.3307055712</v>
      </c>
      <c r="M70" s="93">
        <v>1.2430097199000001</v>
      </c>
      <c r="N70" s="93">
        <v>1.4245884716999999</v>
      </c>
      <c r="O70" s="104">
        <v>4584</v>
      </c>
      <c r="P70" s="104">
        <v>1004</v>
      </c>
      <c r="Q70" s="105">
        <v>5.2827422130999997</v>
      </c>
      <c r="R70" s="93">
        <v>4.9316228934000002</v>
      </c>
      <c r="S70" s="93">
        <v>5.6588603577000001</v>
      </c>
      <c r="T70" s="93">
        <v>5.1177510000000002E-11</v>
      </c>
      <c r="U70" s="94">
        <v>4.5657370518000002</v>
      </c>
      <c r="V70" s="93">
        <v>4.4354606473000002</v>
      </c>
      <c r="W70" s="93">
        <v>4.6998398776999997</v>
      </c>
      <c r="X70" s="93">
        <v>1.2591783670000001</v>
      </c>
      <c r="Y70" s="93">
        <v>1.1754866338000001</v>
      </c>
      <c r="Z70" s="93">
        <v>1.348828744</v>
      </c>
      <c r="AA70" s="104">
        <v>4246</v>
      </c>
      <c r="AB70" s="104">
        <v>902</v>
      </c>
      <c r="AC70" s="105">
        <v>5.3791375516000004</v>
      </c>
      <c r="AD70" s="93">
        <v>5.0215114084000003</v>
      </c>
      <c r="AE70" s="93">
        <v>5.7622334085000002</v>
      </c>
      <c r="AF70" s="93">
        <v>6.3744300000000003E-12</v>
      </c>
      <c r="AG70" s="94">
        <v>4.7073170731999996</v>
      </c>
      <c r="AH70" s="93">
        <v>4.5678356315000004</v>
      </c>
      <c r="AI70" s="93">
        <v>4.8510576595000003</v>
      </c>
      <c r="AJ70" s="93">
        <v>1.2727514636999999</v>
      </c>
      <c r="AK70" s="93">
        <v>1.188133959</v>
      </c>
      <c r="AL70" s="93">
        <v>1.3633953276999999</v>
      </c>
      <c r="AM70" s="93">
        <v>0.64778487610000002</v>
      </c>
      <c r="AN70" s="93">
        <v>1.018247216</v>
      </c>
      <c r="AO70" s="93">
        <v>0.94223866160000003</v>
      </c>
      <c r="AP70" s="93">
        <v>1.1003872322999999</v>
      </c>
      <c r="AQ70" s="93">
        <v>0.26271171510000002</v>
      </c>
      <c r="AR70" s="93">
        <v>0.95694005660000003</v>
      </c>
      <c r="AS70" s="93">
        <v>0.88600011239999998</v>
      </c>
      <c r="AT70" s="93">
        <v>1.0335599952000001</v>
      </c>
      <c r="AU70" s="91">
        <v>1</v>
      </c>
      <c r="AV70" s="91">
        <v>2</v>
      </c>
      <c r="AW70" s="91">
        <v>3</v>
      </c>
      <c r="AX70" s="91" t="s">
        <v>28</v>
      </c>
      <c r="AY70" s="91" t="s">
        <v>28</v>
      </c>
      <c r="AZ70" s="91" t="s">
        <v>28</v>
      </c>
      <c r="BA70" s="91" t="s">
        <v>28</v>
      </c>
      <c r="BB70" s="91" t="s">
        <v>28</v>
      </c>
      <c r="BC70" s="97" t="s">
        <v>231</v>
      </c>
      <c r="BD70" s="98">
        <v>5209</v>
      </c>
      <c r="BE70" s="98">
        <v>4584</v>
      </c>
      <c r="BF70" s="98">
        <v>4246</v>
      </c>
    </row>
    <row r="71" spans="1:93" x14ac:dyDescent="0.3">
      <c r="A71" s="9"/>
      <c r="B71" t="s">
        <v>185</v>
      </c>
      <c r="C71" s="91">
        <v>38498</v>
      </c>
      <c r="D71" s="104">
        <v>9713</v>
      </c>
      <c r="E71" s="105">
        <v>4.6578661578</v>
      </c>
      <c r="F71" s="93">
        <v>4.3795709801999996</v>
      </c>
      <c r="G71" s="93">
        <v>4.9538453062999999</v>
      </c>
      <c r="H71" s="93">
        <v>2.293335E-4</v>
      </c>
      <c r="I71" s="94">
        <v>3.9635539997999998</v>
      </c>
      <c r="J71" s="93">
        <v>3.9241585128000001</v>
      </c>
      <c r="K71" s="93">
        <v>4.0033449867000002</v>
      </c>
      <c r="L71" s="93">
        <v>1.1227790378</v>
      </c>
      <c r="M71" s="93">
        <v>1.0556959613000001</v>
      </c>
      <c r="N71" s="93">
        <v>1.1941248368999999</v>
      </c>
      <c r="O71" s="104">
        <v>38872</v>
      </c>
      <c r="P71" s="104">
        <v>9590</v>
      </c>
      <c r="Q71" s="105">
        <v>4.5126819665999998</v>
      </c>
      <c r="R71" s="93">
        <v>4.2450980729000003</v>
      </c>
      <c r="S71" s="93">
        <v>4.7971326414000002</v>
      </c>
      <c r="T71" s="93">
        <v>1.9405628300000002E-2</v>
      </c>
      <c r="U71" s="94">
        <v>4.0533889468000002</v>
      </c>
      <c r="V71" s="93">
        <v>4.0132938694</v>
      </c>
      <c r="W71" s="93">
        <v>4.0938845967999997</v>
      </c>
      <c r="X71" s="93">
        <v>1.0756291487</v>
      </c>
      <c r="Y71" s="93">
        <v>1.0118486656000001</v>
      </c>
      <c r="Z71" s="93">
        <v>1.1434299464</v>
      </c>
      <c r="AA71" s="104">
        <v>40344</v>
      </c>
      <c r="AB71" s="104">
        <v>9176</v>
      </c>
      <c r="AC71" s="105">
        <v>4.8249980354000002</v>
      </c>
      <c r="AD71" s="93">
        <v>4.5411962969999999</v>
      </c>
      <c r="AE71" s="93">
        <v>5.1265359431000004</v>
      </c>
      <c r="AF71" s="93">
        <v>1.8454700000000001E-5</v>
      </c>
      <c r="AG71" s="94">
        <v>4.3966870095999999</v>
      </c>
      <c r="AH71" s="93">
        <v>4.3539929968999997</v>
      </c>
      <c r="AI71" s="93">
        <v>4.4397996676</v>
      </c>
      <c r="AJ71" s="93">
        <v>1.1416371589000001</v>
      </c>
      <c r="AK71" s="93">
        <v>1.0744871605999999</v>
      </c>
      <c r="AL71" s="93">
        <v>1.2129836917000001</v>
      </c>
      <c r="AM71" s="93">
        <v>3.7350993399999997E-2</v>
      </c>
      <c r="AN71" s="93">
        <v>1.0692085264</v>
      </c>
      <c r="AO71" s="93">
        <v>1.0039272934000001</v>
      </c>
      <c r="AP71" s="93">
        <v>1.1387347274999999</v>
      </c>
      <c r="AQ71" s="93">
        <v>0.3317329409</v>
      </c>
      <c r="AR71" s="93">
        <v>0.96883032140000003</v>
      </c>
      <c r="AS71" s="93">
        <v>0.90882055250000005</v>
      </c>
      <c r="AT71" s="93">
        <v>1.0328025582</v>
      </c>
      <c r="AU71" s="91">
        <v>1</v>
      </c>
      <c r="AV71" s="91" t="s">
        <v>28</v>
      </c>
      <c r="AW71" s="91">
        <v>3</v>
      </c>
      <c r="AX71" s="91" t="s">
        <v>28</v>
      </c>
      <c r="AY71" s="91" t="s">
        <v>28</v>
      </c>
      <c r="AZ71" s="91" t="s">
        <v>28</v>
      </c>
      <c r="BA71" s="91" t="s">
        <v>28</v>
      </c>
      <c r="BB71" s="91" t="s">
        <v>28</v>
      </c>
      <c r="BC71" s="97" t="s">
        <v>427</v>
      </c>
      <c r="BD71" s="98">
        <v>38498</v>
      </c>
      <c r="BE71" s="98">
        <v>38872</v>
      </c>
      <c r="BF71" s="98">
        <v>40344</v>
      </c>
    </row>
    <row r="72" spans="1:93" x14ac:dyDescent="0.3">
      <c r="A72" s="9"/>
      <c r="B72" t="s">
        <v>186</v>
      </c>
      <c r="C72" s="91">
        <v>31832</v>
      </c>
      <c r="D72" s="104">
        <v>7778</v>
      </c>
      <c r="E72" s="105">
        <v>4.4599299108999997</v>
      </c>
      <c r="F72" s="93">
        <v>4.1975660355000004</v>
      </c>
      <c r="G72" s="93">
        <v>4.7386925282999997</v>
      </c>
      <c r="H72" s="93">
        <v>1.9286207499999999E-2</v>
      </c>
      <c r="I72" s="94">
        <v>4.0925687837</v>
      </c>
      <c r="J72" s="93">
        <v>4.0478562944999998</v>
      </c>
      <c r="K72" s="93">
        <v>4.1377751656999999</v>
      </c>
      <c r="L72" s="93">
        <v>1.0750664884000001</v>
      </c>
      <c r="M72" s="93">
        <v>1.0118236537</v>
      </c>
      <c r="N72" s="93">
        <v>1.1422622413000001</v>
      </c>
      <c r="O72" s="104">
        <v>35109</v>
      </c>
      <c r="P72" s="104">
        <v>7824</v>
      </c>
      <c r="Q72" s="105">
        <v>4.6961049534999999</v>
      </c>
      <c r="R72" s="93">
        <v>4.4207004099000002</v>
      </c>
      <c r="S72" s="93">
        <v>4.9886668828999996</v>
      </c>
      <c r="T72" s="93">
        <v>2.55691E-4</v>
      </c>
      <c r="U72" s="94">
        <v>4.4873466257999999</v>
      </c>
      <c r="V72" s="93">
        <v>4.4406528426999996</v>
      </c>
      <c r="W72" s="93">
        <v>4.5345313973000003</v>
      </c>
      <c r="X72" s="93">
        <v>1.1193492940000001</v>
      </c>
      <c r="Y72" s="93">
        <v>1.0537047046000001</v>
      </c>
      <c r="Z72" s="93">
        <v>1.1890834657</v>
      </c>
      <c r="AA72" s="104">
        <v>36723</v>
      </c>
      <c r="AB72" s="104">
        <v>7685</v>
      </c>
      <c r="AC72" s="105">
        <v>4.8429116852999998</v>
      </c>
      <c r="AD72" s="93">
        <v>4.5600493328000002</v>
      </c>
      <c r="AE72" s="93">
        <v>5.1433201440999996</v>
      </c>
      <c r="AF72" s="93">
        <v>9.2240082000000002E-6</v>
      </c>
      <c r="AG72" s="94">
        <v>4.7785296031</v>
      </c>
      <c r="AH72" s="93">
        <v>4.7299052019000003</v>
      </c>
      <c r="AI72" s="93">
        <v>4.8276538732000001</v>
      </c>
      <c r="AJ72" s="93">
        <v>1.1458756868</v>
      </c>
      <c r="AK72" s="93">
        <v>1.0789479554000001</v>
      </c>
      <c r="AL72" s="93">
        <v>1.2169549819000001</v>
      </c>
      <c r="AM72" s="93">
        <v>0.32979150959999998</v>
      </c>
      <c r="AN72" s="93">
        <v>1.0312613822000001</v>
      </c>
      <c r="AO72" s="93">
        <v>0.96935257969999999</v>
      </c>
      <c r="AP72" s="93">
        <v>1.0971240605999999</v>
      </c>
      <c r="AQ72" s="93">
        <v>0.1047281052</v>
      </c>
      <c r="AR72" s="93">
        <v>1.0529548775999999</v>
      </c>
      <c r="AS72" s="93">
        <v>0.9893193723</v>
      </c>
      <c r="AT72" s="93">
        <v>1.1206835784</v>
      </c>
      <c r="AU72" s="91" t="s">
        <v>28</v>
      </c>
      <c r="AV72" s="91">
        <v>2</v>
      </c>
      <c r="AW72" s="91">
        <v>3</v>
      </c>
      <c r="AX72" s="91" t="s">
        <v>28</v>
      </c>
      <c r="AY72" s="91" t="s">
        <v>28</v>
      </c>
      <c r="AZ72" s="91" t="s">
        <v>28</v>
      </c>
      <c r="BA72" s="91" t="s">
        <v>28</v>
      </c>
      <c r="BB72" s="91" t="s">
        <v>28</v>
      </c>
      <c r="BC72" s="97" t="s">
        <v>232</v>
      </c>
      <c r="BD72" s="98">
        <v>31832</v>
      </c>
      <c r="BE72" s="98">
        <v>35109</v>
      </c>
      <c r="BF72" s="98">
        <v>36723</v>
      </c>
    </row>
    <row r="73" spans="1:93" x14ac:dyDescent="0.3">
      <c r="A73" s="9"/>
      <c r="B73" t="s">
        <v>188</v>
      </c>
      <c r="C73" s="91">
        <v>2382</v>
      </c>
      <c r="D73" s="104">
        <v>697</v>
      </c>
      <c r="E73" s="105">
        <v>3.8820516500000002</v>
      </c>
      <c r="F73" s="93">
        <v>3.6039809035000001</v>
      </c>
      <c r="G73" s="93">
        <v>4.181577377</v>
      </c>
      <c r="H73" s="93">
        <v>8.0008486099999998E-2</v>
      </c>
      <c r="I73" s="94">
        <v>3.4175035868000001</v>
      </c>
      <c r="J73" s="93">
        <v>3.2829810427999999</v>
      </c>
      <c r="K73" s="93">
        <v>3.5575382902000001</v>
      </c>
      <c r="L73" s="93">
        <v>0.93576888400000002</v>
      </c>
      <c r="M73" s="93">
        <v>0.8687399066</v>
      </c>
      <c r="N73" s="93">
        <v>1.0079695862</v>
      </c>
      <c r="O73" s="104">
        <v>2910</v>
      </c>
      <c r="P73" s="104">
        <v>806</v>
      </c>
      <c r="Q73" s="105">
        <v>4.0742161422000001</v>
      </c>
      <c r="R73" s="93">
        <v>3.7926074826999998</v>
      </c>
      <c r="S73" s="93">
        <v>4.3767348054999999</v>
      </c>
      <c r="T73" s="93">
        <v>0.42256280559999998</v>
      </c>
      <c r="U73" s="94">
        <v>3.6104218362</v>
      </c>
      <c r="V73" s="93">
        <v>3.4815987159000001</v>
      </c>
      <c r="W73" s="93">
        <v>3.7440115588</v>
      </c>
      <c r="X73" s="93">
        <v>0.97111776829999996</v>
      </c>
      <c r="Y73" s="93">
        <v>0.90399438470000004</v>
      </c>
      <c r="Z73" s="93">
        <v>1.0432251967999999</v>
      </c>
      <c r="AA73" s="104">
        <v>3732</v>
      </c>
      <c r="AB73" s="104">
        <v>915</v>
      </c>
      <c r="AC73" s="105">
        <v>4.6248294626000002</v>
      </c>
      <c r="AD73" s="93">
        <v>4.3173047773000004</v>
      </c>
      <c r="AE73" s="93">
        <v>4.9542593497</v>
      </c>
      <c r="AF73" s="93">
        <v>1.02808728E-2</v>
      </c>
      <c r="AG73" s="94">
        <v>4.0786885246000004</v>
      </c>
      <c r="AH73" s="93">
        <v>3.9499081545000001</v>
      </c>
      <c r="AI73" s="93">
        <v>4.2116675705000004</v>
      </c>
      <c r="AJ73" s="93">
        <v>1.0942755064</v>
      </c>
      <c r="AK73" s="93">
        <v>1.0215124491000001</v>
      </c>
      <c r="AL73" s="93">
        <v>1.1722215278000001</v>
      </c>
      <c r="AM73" s="93">
        <v>1.9326937000000001E-3</v>
      </c>
      <c r="AN73" s="93">
        <v>1.1351458296000001</v>
      </c>
      <c r="AO73" s="93">
        <v>1.0477309251</v>
      </c>
      <c r="AP73" s="93">
        <v>1.229853986</v>
      </c>
      <c r="AQ73" s="93">
        <v>0.26475359980000002</v>
      </c>
      <c r="AR73" s="93">
        <v>1.0495007562000001</v>
      </c>
      <c r="AS73" s="93">
        <v>0.96406523359999996</v>
      </c>
      <c r="AT73" s="93">
        <v>1.1425075802</v>
      </c>
      <c r="AU73" s="91" t="s">
        <v>28</v>
      </c>
      <c r="AV73" s="91" t="s">
        <v>28</v>
      </c>
      <c r="AW73" s="91" t="s">
        <v>28</v>
      </c>
      <c r="AX73" s="91" t="s">
        <v>28</v>
      </c>
      <c r="AY73" s="91" t="s">
        <v>230</v>
      </c>
      <c r="AZ73" s="91" t="s">
        <v>28</v>
      </c>
      <c r="BA73" s="91" t="s">
        <v>28</v>
      </c>
      <c r="BB73" s="91" t="s">
        <v>28</v>
      </c>
      <c r="BC73" s="97" t="s">
        <v>269</v>
      </c>
      <c r="BD73" s="98">
        <v>2382</v>
      </c>
      <c r="BE73" s="98">
        <v>2910</v>
      </c>
      <c r="BF73" s="98">
        <v>3732</v>
      </c>
    </row>
    <row r="74" spans="1:93" x14ac:dyDescent="0.3">
      <c r="A74" s="9"/>
      <c r="B74" t="s">
        <v>187</v>
      </c>
      <c r="C74" s="91">
        <v>3530</v>
      </c>
      <c r="D74" s="104">
        <v>786</v>
      </c>
      <c r="E74" s="105">
        <v>4.6814773724999998</v>
      </c>
      <c r="F74" s="93">
        <v>4.3640938501999997</v>
      </c>
      <c r="G74" s="93">
        <v>5.0219429604999997</v>
      </c>
      <c r="H74" s="93">
        <v>7.399994E-4</v>
      </c>
      <c r="I74" s="94">
        <v>4.4910941476000001</v>
      </c>
      <c r="J74" s="93">
        <v>4.3453573379000003</v>
      </c>
      <c r="K74" s="93">
        <v>4.6417187527000001</v>
      </c>
      <c r="L74" s="93">
        <v>1.1284705231000001</v>
      </c>
      <c r="M74" s="93">
        <v>1.0519651978</v>
      </c>
      <c r="N74" s="93">
        <v>1.2105397822999999</v>
      </c>
      <c r="O74" s="104">
        <v>3501</v>
      </c>
      <c r="P74" s="104">
        <v>750</v>
      </c>
      <c r="Q74" s="105">
        <v>4.8743822778999997</v>
      </c>
      <c r="R74" s="93">
        <v>4.5443179558000004</v>
      </c>
      <c r="S74" s="93">
        <v>5.2284199349999998</v>
      </c>
      <c r="T74" s="93">
        <v>2.7504700000000001E-5</v>
      </c>
      <c r="U74" s="94">
        <v>4.6680000000000001</v>
      </c>
      <c r="V74" s="93">
        <v>4.5159067991999997</v>
      </c>
      <c r="W74" s="93">
        <v>4.8252156142000002</v>
      </c>
      <c r="X74" s="93">
        <v>1.1618429347999999</v>
      </c>
      <c r="Y74" s="93">
        <v>1.0831698068</v>
      </c>
      <c r="Z74" s="93">
        <v>1.246230274</v>
      </c>
      <c r="AA74" s="104">
        <v>3547</v>
      </c>
      <c r="AB74" s="104">
        <v>713</v>
      </c>
      <c r="AC74" s="105">
        <v>4.9444859111000001</v>
      </c>
      <c r="AD74" s="93">
        <v>4.6109868678000003</v>
      </c>
      <c r="AE74" s="93">
        <v>5.3021059537999999</v>
      </c>
      <c r="AF74" s="93">
        <v>1.0604E-5</v>
      </c>
      <c r="AG74" s="94">
        <v>4.9747545581999999</v>
      </c>
      <c r="AH74" s="93">
        <v>4.8137038613999996</v>
      </c>
      <c r="AI74" s="93">
        <v>5.1411934816000002</v>
      </c>
      <c r="AJ74" s="93">
        <v>1.1699090459000001</v>
      </c>
      <c r="AK74" s="93">
        <v>1.0910002261</v>
      </c>
      <c r="AL74" s="93">
        <v>1.2545251072000001</v>
      </c>
      <c r="AM74" s="93">
        <v>0.72538673730000003</v>
      </c>
      <c r="AN74" s="93">
        <v>1.0143820548</v>
      </c>
      <c r="AO74" s="93">
        <v>0.93669652199999998</v>
      </c>
      <c r="AP74" s="93">
        <v>1.0985104876</v>
      </c>
      <c r="AQ74" s="93">
        <v>0.32250944279999999</v>
      </c>
      <c r="AR74" s="93">
        <v>1.0412059890000001</v>
      </c>
      <c r="AS74" s="93">
        <v>0.96115668089999995</v>
      </c>
      <c r="AT74" s="93">
        <v>1.1279221517</v>
      </c>
      <c r="AU74" s="91">
        <v>1</v>
      </c>
      <c r="AV74" s="91">
        <v>2</v>
      </c>
      <c r="AW74" s="91">
        <v>3</v>
      </c>
      <c r="AX74" s="91" t="s">
        <v>28</v>
      </c>
      <c r="AY74" s="91" t="s">
        <v>28</v>
      </c>
      <c r="AZ74" s="91" t="s">
        <v>28</v>
      </c>
      <c r="BA74" s="91" t="s">
        <v>28</v>
      </c>
      <c r="BB74" s="91" t="s">
        <v>28</v>
      </c>
      <c r="BC74" s="97" t="s">
        <v>231</v>
      </c>
      <c r="BD74" s="98">
        <v>3530</v>
      </c>
      <c r="BE74" s="98">
        <v>3501</v>
      </c>
      <c r="BF74" s="98">
        <v>3547</v>
      </c>
    </row>
    <row r="75" spans="1:93" x14ac:dyDescent="0.3">
      <c r="A75" s="9"/>
      <c r="B75" t="s">
        <v>189</v>
      </c>
      <c r="C75" s="91">
        <v>3983</v>
      </c>
      <c r="D75" s="104">
        <v>990</v>
      </c>
      <c r="E75" s="105">
        <v>4.5677074563</v>
      </c>
      <c r="F75" s="93">
        <v>4.2622633951999997</v>
      </c>
      <c r="G75" s="93">
        <v>4.8950403745999997</v>
      </c>
      <c r="H75" s="93">
        <v>6.4111419999999999E-3</v>
      </c>
      <c r="I75" s="94">
        <v>4.0232323232000002</v>
      </c>
      <c r="J75" s="93">
        <v>3.9002077641000001</v>
      </c>
      <c r="K75" s="93">
        <v>4.1501374557000004</v>
      </c>
      <c r="L75" s="93">
        <v>1.1010462750000001</v>
      </c>
      <c r="M75" s="93">
        <v>1.0274189577999999</v>
      </c>
      <c r="N75" s="93">
        <v>1.1799499031</v>
      </c>
      <c r="O75" s="104">
        <v>4099</v>
      </c>
      <c r="P75" s="104">
        <v>1036</v>
      </c>
      <c r="Q75" s="105">
        <v>4.5123462818000002</v>
      </c>
      <c r="R75" s="93">
        <v>4.2133397946000004</v>
      </c>
      <c r="S75" s="93">
        <v>4.832572249</v>
      </c>
      <c r="T75" s="93">
        <v>3.7340430199999997E-2</v>
      </c>
      <c r="U75" s="94">
        <v>3.9565637065999999</v>
      </c>
      <c r="V75" s="93">
        <v>3.8372757290999999</v>
      </c>
      <c r="W75" s="93">
        <v>4.0795599454999998</v>
      </c>
      <c r="X75" s="93">
        <v>1.0755491359</v>
      </c>
      <c r="Y75" s="93">
        <v>1.004278859</v>
      </c>
      <c r="Z75" s="93">
        <v>1.1518772235000001</v>
      </c>
      <c r="AA75" s="104">
        <v>3394</v>
      </c>
      <c r="AB75" s="104">
        <v>859</v>
      </c>
      <c r="AC75" s="105">
        <v>4.1539996391000003</v>
      </c>
      <c r="AD75" s="93">
        <v>3.8715216314999998</v>
      </c>
      <c r="AE75" s="93">
        <v>4.4570881024000002</v>
      </c>
      <c r="AF75" s="93">
        <v>0.63066673709999999</v>
      </c>
      <c r="AG75" s="94">
        <v>3.9511059370999999</v>
      </c>
      <c r="AH75" s="93">
        <v>3.8203907992000001</v>
      </c>
      <c r="AI75" s="93">
        <v>4.0862935094999999</v>
      </c>
      <c r="AJ75" s="93">
        <v>0.9828730108</v>
      </c>
      <c r="AK75" s="93">
        <v>0.91603621879999997</v>
      </c>
      <c r="AL75" s="93">
        <v>1.0545864187</v>
      </c>
      <c r="AM75" s="93">
        <v>3.9689031600000001E-2</v>
      </c>
      <c r="AN75" s="93">
        <v>0.92058529639999997</v>
      </c>
      <c r="AO75" s="93">
        <v>0.85079084900000002</v>
      </c>
      <c r="AP75" s="93">
        <v>0.9961053165</v>
      </c>
      <c r="AQ75" s="93">
        <v>0.75856882380000001</v>
      </c>
      <c r="AR75" s="93">
        <v>0.98787987740000005</v>
      </c>
      <c r="AS75" s="93">
        <v>0.91397377040000005</v>
      </c>
      <c r="AT75" s="93">
        <v>1.0677622091000001</v>
      </c>
      <c r="AU75" s="91" t="s">
        <v>28</v>
      </c>
      <c r="AV75" s="91" t="s">
        <v>28</v>
      </c>
      <c r="AW75" s="91" t="s">
        <v>28</v>
      </c>
      <c r="AX75" s="91" t="s">
        <v>28</v>
      </c>
      <c r="AY75" s="91" t="s">
        <v>28</v>
      </c>
      <c r="AZ75" s="91" t="s">
        <v>28</v>
      </c>
      <c r="BA75" s="91" t="s">
        <v>28</v>
      </c>
      <c r="BB75" s="91" t="s">
        <v>28</v>
      </c>
      <c r="BC75" s="97" t="s">
        <v>28</v>
      </c>
      <c r="BD75" s="98">
        <v>3983</v>
      </c>
      <c r="BE75" s="98">
        <v>4099</v>
      </c>
      <c r="BF75" s="98">
        <v>3394</v>
      </c>
      <c r="BQ75" s="46"/>
      <c r="CC75" s="4"/>
      <c r="CO75" s="4"/>
    </row>
    <row r="76" spans="1:93" x14ac:dyDescent="0.3">
      <c r="A76" s="9"/>
      <c r="B76" t="s">
        <v>190</v>
      </c>
      <c r="C76" s="91">
        <v>10231</v>
      </c>
      <c r="D76" s="104">
        <v>2287</v>
      </c>
      <c r="E76" s="105">
        <v>5.2558925983</v>
      </c>
      <c r="F76" s="93">
        <v>4.9296027862000003</v>
      </c>
      <c r="G76" s="93">
        <v>5.6037794937000003</v>
      </c>
      <c r="H76" s="93">
        <v>4.6421429999999996E-13</v>
      </c>
      <c r="I76" s="94">
        <v>4.4735461302999999</v>
      </c>
      <c r="J76" s="93">
        <v>4.3876961743000003</v>
      </c>
      <c r="K76" s="93">
        <v>4.5610758322000002</v>
      </c>
      <c r="L76" s="93">
        <v>1.2669333626999999</v>
      </c>
      <c r="M76" s="93">
        <v>1.1882811754</v>
      </c>
      <c r="N76" s="93">
        <v>1.3507915287000001</v>
      </c>
      <c r="O76" s="104">
        <v>12529</v>
      </c>
      <c r="P76" s="104">
        <v>2718</v>
      </c>
      <c r="Q76" s="105">
        <v>5.3528505404000004</v>
      </c>
      <c r="R76" s="93">
        <v>5.0231496999000003</v>
      </c>
      <c r="S76" s="93">
        <v>5.7041917163000004</v>
      </c>
      <c r="T76" s="93">
        <v>5.8379290000000001E-14</v>
      </c>
      <c r="U76" s="94">
        <v>4.6096394407999997</v>
      </c>
      <c r="V76" s="93">
        <v>4.5296265225000001</v>
      </c>
      <c r="W76" s="93">
        <v>4.6910657353999996</v>
      </c>
      <c r="X76" s="93">
        <v>1.2758891746000001</v>
      </c>
      <c r="Y76" s="93">
        <v>1.1973026849999999</v>
      </c>
      <c r="Z76" s="93">
        <v>1.3596337887000001</v>
      </c>
      <c r="AA76" s="104">
        <v>12394</v>
      </c>
      <c r="AB76" s="104">
        <v>2656</v>
      </c>
      <c r="AC76" s="105">
        <v>5.0147952603999997</v>
      </c>
      <c r="AD76" s="93">
        <v>4.7071757610000002</v>
      </c>
      <c r="AE76" s="93">
        <v>5.3425180576000004</v>
      </c>
      <c r="AF76" s="93">
        <v>1.1854475E-7</v>
      </c>
      <c r="AG76" s="94">
        <v>4.6664156627000004</v>
      </c>
      <c r="AH76" s="93">
        <v>4.5849811612</v>
      </c>
      <c r="AI76" s="93">
        <v>4.7492965339</v>
      </c>
      <c r="AJ76" s="93">
        <v>1.1865448590000001</v>
      </c>
      <c r="AK76" s="93">
        <v>1.113759368</v>
      </c>
      <c r="AL76" s="93">
        <v>1.2640869679</v>
      </c>
      <c r="AM76" s="93">
        <v>5.9553232900000003E-2</v>
      </c>
      <c r="AN76" s="93">
        <v>0.93684574649999997</v>
      </c>
      <c r="AO76" s="93">
        <v>0.87537709269999997</v>
      </c>
      <c r="AP76" s="93">
        <v>1.0026307063</v>
      </c>
      <c r="AQ76" s="93">
        <v>0.60145854450000003</v>
      </c>
      <c r="AR76" s="93">
        <v>1.018447474</v>
      </c>
      <c r="AS76" s="93">
        <v>0.95093020120000005</v>
      </c>
      <c r="AT76" s="93">
        <v>1.0907585604000001</v>
      </c>
      <c r="AU76" s="91">
        <v>1</v>
      </c>
      <c r="AV76" s="91">
        <v>2</v>
      </c>
      <c r="AW76" s="91">
        <v>3</v>
      </c>
      <c r="AX76" s="91" t="s">
        <v>28</v>
      </c>
      <c r="AY76" s="91" t="s">
        <v>28</v>
      </c>
      <c r="AZ76" s="91" t="s">
        <v>28</v>
      </c>
      <c r="BA76" s="91" t="s">
        <v>28</v>
      </c>
      <c r="BB76" s="91" t="s">
        <v>28</v>
      </c>
      <c r="BC76" s="97" t="s">
        <v>231</v>
      </c>
      <c r="BD76" s="98">
        <v>10231</v>
      </c>
      <c r="BE76" s="98">
        <v>12529</v>
      </c>
      <c r="BF76" s="98">
        <v>12394</v>
      </c>
      <c r="BQ76" s="46"/>
      <c r="CC76" s="4"/>
      <c r="CO76" s="4"/>
    </row>
    <row r="77" spans="1:93" x14ac:dyDescent="0.3">
      <c r="A77" s="9"/>
      <c r="B77" t="s">
        <v>193</v>
      </c>
      <c r="C77" s="91">
        <v>15579</v>
      </c>
      <c r="D77" s="104">
        <v>3503</v>
      </c>
      <c r="E77" s="105">
        <v>5.5860690634000001</v>
      </c>
      <c r="F77" s="93">
        <v>5.2443309202000004</v>
      </c>
      <c r="G77" s="93">
        <v>5.9500760068999998</v>
      </c>
      <c r="H77" s="93">
        <v>2.526057E-20</v>
      </c>
      <c r="I77" s="94">
        <v>4.4473308593</v>
      </c>
      <c r="J77" s="93">
        <v>4.3780405698999996</v>
      </c>
      <c r="K77" s="93">
        <v>4.5177177908999999</v>
      </c>
      <c r="L77" s="93">
        <v>1.3465224279000001</v>
      </c>
      <c r="M77" s="93">
        <v>1.2641464192</v>
      </c>
      <c r="N77" s="93">
        <v>1.4342663330000001</v>
      </c>
      <c r="O77" s="104">
        <v>18001</v>
      </c>
      <c r="P77" s="104">
        <v>3898</v>
      </c>
      <c r="Q77" s="105">
        <v>5.6911255540000001</v>
      </c>
      <c r="R77" s="93">
        <v>5.3454145199000003</v>
      </c>
      <c r="S77" s="93">
        <v>6.0591952131999998</v>
      </c>
      <c r="T77" s="93">
        <v>1.478706E-21</v>
      </c>
      <c r="U77" s="94">
        <v>4.6180092354999998</v>
      </c>
      <c r="V77" s="93">
        <v>4.5510383130000003</v>
      </c>
      <c r="W77" s="93">
        <v>4.6859656702999999</v>
      </c>
      <c r="X77" s="93">
        <v>1.356519378</v>
      </c>
      <c r="Y77" s="93">
        <v>1.2741167473999999</v>
      </c>
      <c r="Z77" s="93">
        <v>1.4442513426000001</v>
      </c>
      <c r="AA77" s="104">
        <v>18105</v>
      </c>
      <c r="AB77" s="104">
        <v>3834</v>
      </c>
      <c r="AC77" s="105">
        <v>5.5327152812999998</v>
      </c>
      <c r="AD77" s="93">
        <v>5.1977483434999998</v>
      </c>
      <c r="AE77" s="93">
        <v>5.8892690374000001</v>
      </c>
      <c r="AF77" s="93">
        <v>2.8532909999999998E-17</v>
      </c>
      <c r="AG77" s="94">
        <v>4.7222222222000001</v>
      </c>
      <c r="AH77" s="93">
        <v>4.6539355329000003</v>
      </c>
      <c r="AI77" s="93">
        <v>4.7915108747000001</v>
      </c>
      <c r="AJ77" s="93">
        <v>1.3090893112999999</v>
      </c>
      <c r="AK77" s="93">
        <v>1.2298331747</v>
      </c>
      <c r="AL77" s="93">
        <v>1.3934530797</v>
      </c>
      <c r="AM77" s="93">
        <v>0.4033921345</v>
      </c>
      <c r="AN77" s="93">
        <v>0.97216538779999995</v>
      </c>
      <c r="AO77" s="93">
        <v>0.90987766000000003</v>
      </c>
      <c r="AP77" s="93">
        <v>1.0387171626</v>
      </c>
      <c r="AQ77" s="93">
        <v>0.58486511149999998</v>
      </c>
      <c r="AR77" s="93">
        <v>1.0188068728999999</v>
      </c>
      <c r="AS77" s="93">
        <v>0.95292827010000003</v>
      </c>
      <c r="AT77" s="93">
        <v>1.0892398481000001</v>
      </c>
      <c r="AU77" s="91">
        <v>1</v>
      </c>
      <c r="AV77" s="91">
        <v>2</v>
      </c>
      <c r="AW77" s="91">
        <v>3</v>
      </c>
      <c r="AX77" s="91" t="s">
        <v>28</v>
      </c>
      <c r="AY77" s="91" t="s">
        <v>28</v>
      </c>
      <c r="AZ77" s="91" t="s">
        <v>28</v>
      </c>
      <c r="BA77" s="91" t="s">
        <v>28</v>
      </c>
      <c r="BB77" s="91" t="s">
        <v>28</v>
      </c>
      <c r="BC77" s="97" t="s">
        <v>231</v>
      </c>
      <c r="BD77" s="98">
        <v>15579</v>
      </c>
      <c r="BE77" s="98">
        <v>18001</v>
      </c>
      <c r="BF77" s="98">
        <v>18105</v>
      </c>
    </row>
    <row r="78" spans="1:93" x14ac:dyDescent="0.3">
      <c r="A78" s="9"/>
      <c r="B78" t="s">
        <v>191</v>
      </c>
      <c r="C78" s="91">
        <v>8074</v>
      </c>
      <c r="D78" s="104">
        <v>2062</v>
      </c>
      <c r="E78" s="105">
        <v>4.6152139435999997</v>
      </c>
      <c r="F78" s="93">
        <v>4.3248828198</v>
      </c>
      <c r="G78" s="93">
        <v>4.9250351124999998</v>
      </c>
      <c r="H78" s="93">
        <v>1.3003630999999999E-3</v>
      </c>
      <c r="I78" s="94">
        <v>3.9156159068999998</v>
      </c>
      <c r="J78" s="93">
        <v>3.831131627</v>
      </c>
      <c r="K78" s="93">
        <v>4.0019632378000001</v>
      </c>
      <c r="L78" s="93">
        <v>1.1124977179</v>
      </c>
      <c r="M78" s="93">
        <v>1.0425133755</v>
      </c>
      <c r="N78" s="93">
        <v>1.1871801372999999</v>
      </c>
      <c r="O78" s="104">
        <v>9408</v>
      </c>
      <c r="P78" s="104">
        <v>2185</v>
      </c>
      <c r="Q78" s="105">
        <v>4.8305999451000003</v>
      </c>
      <c r="R78" s="93">
        <v>4.5292495425999997</v>
      </c>
      <c r="S78" s="93">
        <v>5.1520004827000001</v>
      </c>
      <c r="T78" s="93">
        <v>1.7883199999999998E-5</v>
      </c>
      <c r="U78" s="94">
        <v>4.3057208237999998</v>
      </c>
      <c r="V78" s="93">
        <v>4.2195887661000002</v>
      </c>
      <c r="W78" s="93">
        <v>4.3936110461000002</v>
      </c>
      <c r="X78" s="93">
        <v>1.1514071110999999</v>
      </c>
      <c r="Y78" s="93">
        <v>1.0795781457</v>
      </c>
      <c r="Z78" s="93">
        <v>1.2280151657</v>
      </c>
      <c r="AA78" s="104">
        <v>9799</v>
      </c>
      <c r="AB78" s="104">
        <v>2162</v>
      </c>
      <c r="AC78" s="105">
        <v>4.8958987738999999</v>
      </c>
      <c r="AD78" s="93">
        <v>4.5902592127000004</v>
      </c>
      <c r="AE78" s="93">
        <v>5.2218891556999996</v>
      </c>
      <c r="AF78" s="93">
        <v>7.7811653000000001E-6</v>
      </c>
      <c r="AG78" s="94">
        <v>4.5323774283000002</v>
      </c>
      <c r="AH78" s="93">
        <v>4.4435205732999998</v>
      </c>
      <c r="AI78" s="93">
        <v>4.6230111492999999</v>
      </c>
      <c r="AJ78" s="93">
        <v>1.1584129000000001</v>
      </c>
      <c r="AK78" s="93">
        <v>1.0860958798</v>
      </c>
      <c r="AL78" s="93">
        <v>1.2355451041000001</v>
      </c>
      <c r="AM78" s="93">
        <v>0.70581465160000001</v>
      </c>
      <c r="AN78" s="93">
        <v>1.0135177472000001</v>
      </c>
      <c r="AO78" s="93">
        <v>0.94526556380000004</v>
      </c>
      <c r="AP78" s="93">
        <v>1.0866980278</v>
      </c>
      <c r="AQ78" s="93">
        <v>0.20279941700000001</v>
      </c>
      <c r="AR78" s="93">
        <v>1.0466686928</v>
      </c>
      <c r="AS78" s="93">
        <v>0.97571924089999995</v>
      </c>
      <c r="AT78" s="93">
        <v>1.1227772359999999</v>
      </c>
      <c r="AU78" s="91">
        <v>1</v>
      </c>
      <c r="AV78" s="91">
        <v>2</v>
      </c>
      <c r="AW78" s="91">
        <v>3</v>
      </c>
      <c r="AX78" s="91" t="s">
        <v>28</v>
      </c>
      <c r="AY78" s="91" t="s">
        <v>28</v>
      </c>
      <c r="AZ78" s="91" t="s">
        <v>28</v>
      </c>
      <c r="BA78" s="91" t="s">
        <v>28</v>
      </c>
      <c r="BB78" s="91" t="s">
        <v>28</v>
      </c>
      <c r="BC78" s="97" t="s">
        <v>231</v>
      </c>
      <c r="BD78" s="98">
        <v>8074</v>
      </c>
      <c r="BE78" s="98">
        <v>9408</v>
      </c>
      <c r="BF78" s="98">
        <v>9799</v>
      </c>
      <c r="BQ78" s="46"/>
      <c r="CO78" s="4"/>
    </row>
    <row r="79" spans="1:93" x14ac:dyDescent="0.3">
      <c r="A79" s="9"/>
      <c r="B79" t="s">
        <v>192</v>
      </c>
      <c r="C79" s="91">
        <v>6920</v>
      </c>
      <c r="D79" s="104">
        <v>1830</v>
      </c>
      <c r="E79" s="105">
        <v>4.3792226354999997</v>
      </c>
      <c r="F79" s="93">
        <v>4.1038079236999998</v>
      </c>
      <c r="G79" s="93">
        <v>4.6731209762999999</v>
      </c>
      <c r="H79" s="93">
        <v>0.1024639022</v>
      </c>
      <c r="I79" s="94">
        <v>3.781420765</v>
      </c>
      <c r="J79" s="93">
        <v>3.6933678228</v>
      </c>
      <c r="K79" s="93">
        <v>3.8715729622000001</v>
      </c>
      <c r="L79" s="93">
        <v>1.0556119928000001</v>
      </c>
      <c r="M79" s="93">
        <v>0.98922325280000001</v>
      </c>
      <c r="N79" s="93">
        <v>1.1264562131</v>
      </c>
      <c r="O79" s="104">
        <v>8335</v>
      </c>
      <c r="P79" s="104">
        <v>2006</v>
      </c>
      <c r="Q79" s="105">
        <v>4.6812597492999997</v>
      </c>
      <c r="R79" s="93">
        <v>4.3894825618000004</v>
      </c>
      <c r="S79" s="93">
        <v>4.9924319170000002</v>
      </c>
      <c r="T79" s="93">
        <v>8.4593950000000004E-4</v>
      </c>
      <c r="U79" s="94">
        <v>4.1550348953</v>
      </c>
      <c r="V79" s="93">
        <v>4.0667845226999999</v>
      </c>
      <c r="W79" s="93">
        <v>4.2452003259</v>
      </c>
      <c r="X79" s="93">
        <v>1.1158108362000001</v>
      </c>
      <c r="Y79" s="93">
        <v>1.0462637131999999</v>
      </c>
      <c r="Z79" s="93">
        <v>1.1899808877</v>
      </c>
      <c r="AA79" s="104">
        <v>12915</v>
      </c>
      <c r="AB79" s="104">
        <v>2946</v>
      </c>
      <c r="AC79" s="105">
        <v>5.3704201229999997</v>
      </c>
      <c r="AD79" s="93">
        <v>5.0441178767999997</v>
      </c>
      <c r="AE79" s="93">
        <v>5.7178307491</v>
      </c>
      <c r="AF79" s="93">
        <v>6.8631340000000005E-14</v>
      </c>
      <c r="AG79" s="94">
        <v>4.3839103870000002</v>
      </c>
      <c r="AH79" s="93">
        <v>4.3089515383999997</v>
      </c>
      <c r="AI79" s="93">
        <v>4.4601732254000002</v>
      </c>
      <c r="AJ79" s="93">
        <v>1.2706888431000001</v>
      </c>
      <c r="AK79" s="93">
        <v>1.1934828491</v>
      </c>
      <c r="AL79" s="93">
        <v>1.3528892663000001</v>
      </c>
      <c r="AM79" s="93">
        <v>7.5975200000000004E-5</v>
      </c>
      <c r="AN79" s="93">
        <v>1.1472168626999999</v>
      </c>
      <c r="AO79" s="93">
        <v>1.071766859</v>
      </c>
      <c r="AP79" s="93">
        <v>1.2279783788</v>
      </c>
      <c r="AQ79" s="93">
        <v>6.2307956800000001E-2</v>
      </c>
      <c r="AR79" s="93">
        <v>1.0689704861</v>
      </c>
      <c r="AS79" s="93">
        <v>0.99657585940000004</v>
      </c>
      <c r="AT79" s="93">
        <v>1.1466241022000001</v>
      </c>
      <c r="AU79" s="91" t="s">
        <v>28</v>
      </c>
      <c r="AV79" s="91">
        <v>2</v>
      </c>
      <c r="AW79" s="91">
        <v>3</v>
      </c>
      <c r="AX79" s="91" t="s">
        <v>28</v>
      </c>
      <c r="AY79" s="91" t="s">
        <v>230</v>
      </c>
      <c r="AZ79" s="91" t="s">
        <v>28</v>
      </c>
      <c r="BA79" s="91" t="s">
        <v>28</v>
      </c>
      <c r="BB79" s="91" t="s">
        <v>28</v>
      </c>
      <c r="BC79" s="97" t="s">
        <v>426</v>
      </c>
      <c r="BD79" s="98">
        <v>6920</v>
      </c>
      <c r="BE79" s="98">
        <v>8335</v>
      </c>
      <c r="BF79" s="98">
        <v>12915</v>
      </c>
      <c r="BQ79" s="46"/>
      <c r="CC79" s="4"/>
      <c r="CO79" s="4"/>
    </row>
    <row r="80" spans="1:93" x14ac:dyDescent="0.3">
      <c r="A80" s="9"/>
      <c r="B80" t="s">
        <v>148</v>
      </c>
      <c r="C80" s="91">
        <v>4645</v>
      </c>
      <c r="D80" s="104">
        <v>1364</v>
      </c>
      <c r="E80" s="105">
        <v>3.9568303364999999</v>
      </c>
      <c r="F80" s="93">
        <v>3.6956871945000001</v>
      </c>
      <c r="G80" s="93">
        <v>4.2364262686999998</v>
      </c>
      <c r="H80" s="93">
        <v>0.1744605769</v>
      </c>
      <c r="I80" s="94">
        <v>3.4054252199000001</v>
      </c>
      <c r="J80" s="93">
        <v>3.3088875362999999</v>
      </c>
      <c r="K80" s="93">
        <v>3.5047794164999999</v>
      </c>
      <c r="L80" s="93">
        <v>0.95379429280000005</v>
      </c>
      <c r="M80" s="93">
        <v>0.89084571589999995</v>
      </c>
      <c r="N80" s="93">
        <v>1.0211909162999999</v>
      </c>
      <c r="O80" s="104">
        <v>5381</v>
      </c>
      <c r="P80" s="104">
        <v>1490</v>
      </c>
      <c r="Q80" s="105">
        <v>4.1137473149000003</v>
      </c>
      <c r="R80" s="93">
        <v>3.8461680626999999</v>
      </c>
      <c r="S80" s="93">
        <v>4.3999421490000001</v>
      </c>
      <c r="T80" s="93">
        <v>0.56686594450000005</v>
      </c>
      <c r="U80" s="94">
        <v>3.611409396</v>
      </c>
      <c r="V80" s="93">
        <v>3.5161946247999998</v>
      </c>
      <c r="W80" s="93">
        <v>3.7092024808000001</v>
      </c>
      <c r="X80" s="93">
        <v>0.98054029840000001</v>
      </c>
      <c r="Y80" s="93">
        <v>0.91676092170000001</v>
      </c>
      <c r="Z80" s="93">
        <v>1.0487568286</v>
      </c>
      <c r="AA80" s="104">
        <v>8185</v>
      </c>
      <c r="AB80" s="104">
        <v>2058</v>
      </c>
      <c r="AC80" s="105">
        <v>4.8274583904000004</v>
      </c>
      <c r="AD80" s="93">
        <v>4.5238745533999998</v>
      </c>
      <c r="AE80" s="93">
        <v>5.1514148405000002</v>
      </c>
      <c r="AF80" s="93">
        <v>6.0057499999999999E-5</v>
      </c>
      <c r="AG80" s="94">
        <v>3.9771622935000002</v>
      </c>
      <c r="AH80" s="93">
        <v>3.8919276250000001</v>
      </c>
      <c r="AI80" s="93">
        <v>4.0642636330000004</v>
      </c>
      <c r="AJ80" s="93">
        <v>1.1422193007000001</v>
      </c>
      <c r="AK80" s="93">
        <v>1.070388683</v>
      </c>
      <c r="AL80" s="93">
        <v>1.2188702586</v>
      </c>
      <c r="AM80" s="93">
        <v>1.64932E-5</v>
      </c>
      <c r="AN80" s="93">
        <v>1.1734941456000001</v>
      </c>
      <c r="AO80" s="93">
        <v>1.091108712</v>
      </c>
      <c r="AP80" s="93">
        <v>1.2621001871999999</v>
      </c>
      <c r="AQ80" s="93">
        <v>0.31441036290000002</v>
      </c>
      <c r="AR80" s="93">
        <v>1.0396572421000001</v>
      </c>
      <c r="AS80" s="93">
        <v>0.96379313119999999</v>
      </c>
      <c r="AT80" s="93">
        <v>1.1214929281999999</v>
      </c>
      <c r="AU80" s="91" t="s">
        <v>28</v>
      </c>
      <c r="AV80" s="91" t="s">
        <v>28</v>
      </c>
      <c r="AW80" s="91">
        <v>3</v>
      </c>
      <c r="AX80" s="91" t="s">
        <v>28</v>
      </c>
      <c r="AY80" s="91" t="s">
        <v>230</v>
      </c>
      <c r="AZ80" s="91" t="s">
        <v>28</v>
      </c>
      <c r="BA80" s="91" t="s">
        <v>28</v>
      </c>
      <c r="BB80" s="91" t="s">
        <v>28</v>
      </c>
      <c r="BC80" s="97" t="s">
        <v>425</v>
      </c>
      <c r="BD80" s="98">
        <v>4645</v>
      </c>
      <c r="BE80" s="98">
        <v>5381</v>
      </c>
      <c r="BF80" s="98">
        <v>8185</v>
      </c>
    </row>
    <row r="81" spans="1:93" x14ac:dyDescent="0.3">
      <c r="A81" s="9"/>
      <c r="B81" t="s">
        <v>195</v>
      </c>
      <c r="C81" s="91">
        <v>2572</v>
      </c>
      <c r="D81" s="104">
        <v>740</v>
      </c>
      <c r="E81" s="105">
        <v>4.1082121367999997</v>
      </c>
      <c r="F81" s="93">
        <v>3.8187325395</v>
      </c>
      <c r="G81" s="93">
        <v>4.4196357788</v>
      </c>
      <c r="H81" s="93">
        <v>0.79342491299999995</v>
      </c>
      <c r="I81" s="94">
        <v>3.4756756756999998</v>
      </c>
      <c r="J81" s="93">
        <v>3.3439146848000001</v>
      </c>
      <c r="K81" s="93">
        <v>3.6126284732</v>
      </c>
      <c r="L81" s="93">
        <v>0.99028488869999998</v>
      </c>
      <c r="M81" s="93">
        <v>0.92050580689999995</v>
      </c>
      <c r="N81" s="93">
        <v>1.0653535843999999</v>
      </c>
      <c r="O81" s="104">
        <v>2991</v>
      </c>
      <c r="P81" s="104">
        <v>799</v>
      </c>
      <c r="Q81" s="105">
        <v>4.3578887388999998</v>
      </c>
      <c r="R81" s="93">
        <v>4.0564689664999998</v>
      </c>
      <c r="S81" s="93">
        <v>4.6817057932999999</v>
      </c>
      <c r="T81" s="93">
        <v>0.29872672449999998</v>
      </c>
      <c r="U81" s="94">
        <v>3.7434292866000001</v>
      </c>
      <c r="V81" s="93">
        <v>3.6116489218000001</v>
      </c>
      <c r="W81" s="93">
        <v>3.8800179994000001</v>
      </c>
      <c r="X81" s="93">
        <v>1.0387331057</v>
      </c>
      <c r="Y81" s="93">
        <v>0.96688760549999997</v>
      </c>
      <c r="Z81" s="93">
        <v>1.1159171538999999</v>
      </c>
      <c r="AA81" s="104">
        <v>3245</v>
      </c>
      <c r="AB81" s="104">
        <v>843</v>
      </c>
      <c r="AC81" s="105">
        <v>4.5075075396999997</v>
      </c>
      <c r="AD81" s="93">
        <v>4.1976165538999997</v>
      </c>
      <c r="AE81" s="93">
        <v>4.8402763709999999</v>
      </c>
      <c r="AF81" s="93">
        <v>7.6391243600000006E-2</v>
      </c>
      <c r="AG81" s="94">
        <v>3.8493475681999998</v>
      </c>
      <c r="AH81" s="93">
        <v>3.7191574540999999</v>
      </c>
      <c r="AI81" s="93">
        <v>3.9840950226</v>
      </c>
      <c r="AJ81" s="93">
        <v>1.0665161030000001</v>
      </c>
      <c r="AK81" s="93">
        <v>0.99319315819999998</v>
      </c>
      <c r="AL81" s="93">
        <v>1.1452521481</v>
      </c>
      <c r="AM81" s="93">
        <v>0.4212019709</v>
      </c>
      <c r="AN81" s="93">
        <v>1.0343328638</v>
      </c>
      <c r="AO81" s="93">
        <v>0.95265771190000004</v>
      </c>
      <c r="AP81" s="93">
        <v>1.1230103529</v>
      </c>
      <c r="AQ81" s="93">
        <v>0.16788439359999999</v>
      </c>
      <c r="AR81" s="93">
        <v>1.0607750023</v>
      </c>
      <c r="AS81" s="93">
        <v>0.97545213320000002</v>
      </c>
      <c r="AT81" s="93">
        <v>1.153561069</v>
      </c>
      <c r="AU81" s="91" t="s">
        <v>28</v>
      </c>
      <c r="AV81" s="91" t="s">
        <v>28</v>
      </c>
      <c r="AW81" s="91" t="s">
        <v>28</v>
      </c>
      <c r="AX81" s="91" t="s">
        <v>28</v>
      </c>
      <c r="AY81" s="91" t="s">
        <v>28</v>
      </c>
      <c r="AZ81" s="91" t="s">
        <v>28</v>
      </c>
      <c r="BA81" s="91" t="s">
        <v>28</v>
      </c>
      <c r="BB81" s="91" t="s">
        <v>28</v>
      </c>
      <c r="BC81" s="97" t="s">
        <v>28</v>
      </c>
      <c r="BD81" s="98">
        <v>2572</v>
      </c>
      <c r="BE81" s="98">
        <v>2991</v>
      </c>
      <c r="BF81" s="98">
        <v>3245</v>
      </c>
      <c r="BQ81" s="46"/>
      <c r="CC81" s="4"/>
      <c r="CO81" s="4"/>
    </row>
    <row r="82" spans="1:93" x14ac:dyDescent="0.3">
      <c r="A82" s="9"/>
      <c r="B82" t="s">
        <v>194</v>
      </c>
      <c r="C82" s="91">
        <v>15519</v>
      </c>
      <c r="D82" s="104">
        <v>3646</v>
      </c>
      <c r="E82" s="105">
        <v>5.0640180126000001</v>
      </c>
      <c r="F82" s="93">
        <v>4.7539966969999998</v>
      </c>
      <c r="G82" s="93">
        <v>5.3942566783999997</v>
      </c>
      <c r="H82" s="93">
        <v>6.1475380000000004E-10</v>
      </c>
      <c r="I82" s="94">
        <v>4.2564454196000003</v>
      </c>
      <c r="J82" s="93">
        <v>4.1900020945999996</v>
      </c>
      <c r="K82" s="93">
        <v>4.3239423755999997</v>
      </c>
      <c r="L82" s="93">
        <v>1.2206819772999999</v>
      </c>
      <c r="M82" s="93">
        <v>1.1459513125</v>
      </c>
      <c r="N82" s="93">
        <v>1.3002860360999999</v>
      </c>
      <c r="O82" s="104">
        <v>20137</v>
      </c>
      <c r="P82" s="104">
        <v>4267</v>
      </c>
      <c r="Q82" s="105">
        <v>5.3668902295000001</v>
      </c>
      <c r="R82" s="93">
        <v>5.0423301942999998</v>
      </c>
      <c r="S82" s="93">
        <v>5.7123412441000001</v>
      </c>
      <c r="T82" s="93">
        <v>1.01412E-14</v>
      </c>
      <c r="U82" s="94">
        <v>4.7192406842999999</v>
      </c>
      <c r="V82" s="93">
        <v>4.6545074825999997</v>
      </c>
      <c r="W82" s="93">
        <v>4.7848741720000003</v>
      </c>
      <c r="X82" s="93">
        <v>1.2792356322</v>
      </c>
      <c r="Y82" s="93">
        <v>1.2018744893</v>
      </c>
      <c r="Z82" s="93">
        <v>1.3615762854</v>
      </c>
      <c r="AA82" s="104">
        <v>22396</v>
      </c>
      <c r="AB82" s="104">
        <v>4795</v>
      </c>
      <c r="AC82" s="105">
        <v>5.4072899481999999</v>
      </c>
      <c r="AD82" s="93">
        <v>5.0818925527000003</v>
      </c>
      <c r="AE82" s="93">
        <v>5.7535227832000002</v>
      </c>
      <c r="AF82" s="93">
        <v>7.1816910000000008E-15</v>
      </c>
      <c r="AG82" s="94">
        <v>4.6706986443999998</v>
      </c>
      <c r="AH82" s="93">
        <v>4.6099265934</v>
      </c>
      <c r="AI82" s="93">
        <v>4.7322718453999997</v>
      </c>
      <c r="AJ82" s="93">
        <v>1.2794125694</v>
      </c>
      <c r="AK82" s="93">
        <v>1.2024206711000001</v>
      </c>
      <c r="AL82" s="93">
        <v>1.3613343168000001</v>
      </c>
      <c r="AM82" s="93">
        <v>0.8226296085</v>
      </c>
      <c r="AN82" s="93">
        <v>1.0075275843</v>
      </c>
      <c r="AO82" s="93">
        <v>0.94358289969999998</v>
      </c>
      <c r="AP82" s="93">
        <v>1.0758056695</v>
      </c>
      <c r="AQ82" s="93">
        <v>8.7452741400000006E-2</v>
      </c>
      <c r="AR82" s="93">
        <v>1.0598086767999999</v>
      </c>
      <c r="AS82" s="93">
        <v>0.99150571430000001</v>
      </c>
      <c r="AT82" s="93">
        <v>1.1328169020000001</v>
      </c>
      <c r="AU82" s="91">
        <v>1</v>
      </c>
      <c r="AV82" s="91">
        <v>2</v>
      </c>
      <c r="AW82" s="91">
        <v>3</v>
      </c>
      <c r="AX82" s="91" t="s">
        <v>28</v>
      </c>
      <c r="AY82" s="91" t="s">
        <v>28</v>
      </c>
      <c r="AZ82" s="91" t="s">
        <v>28</v>
      </c>
      <c r="BA82" s="91" t="s">
        <v>28</v>
      </c>
      <c r="BB82" s="91" t="s">
        <v>28</v>
      </c>
      <c r="BC82" s="97" t="s">
        <v>231</v>
      </c>
      <c r="BD82" s="98">
        <v>15519</v>
      </c>
      <c r="BE82" s="98">
        <v>20137</v>
      </c>
      <c r="BF82" s="98">
        <v>22396</v>
      </c>
      <c r="BQ82" s="46"/>
      <c r="CC82" s="4"/>
      <c r="CO82" s="4"/>
    </row>
    <row r="83" spans="1:93" x14ac:dyDescent="0.3">
      <c r="A83" s="9"/>
      <c r="B83" t="s">
        <v>196</v>
      </c>
      <c r="C83" s="91">
        <v>5987</v>
      </c>
      <c r="D83" s="104">
        <v>1478</v>
      </c>
      <c r="E83" s="105">
        <v>4.6178687679000001</v>
      </c>
      <c r="F83" s="93">
        <v>4.3188620420000001</v>
      </c>
      <c r="G83" s="93">
        <v>4.9375765536999996</v>
      </c>
      <c r="H83" s="93">
        <v>1.6999738999999999E-3</v>
      </c>
      <c r="I83" s="94">
        <v>4.0507442490000001</v>
      </c>
      <c r="J83" s="93">
        <v>3.9494255854999998</v>
      </c>
      <c r="K83" s="93">
        <v>4.1546621439999996</v>
      </c>
      <c r="L83" s="93">
        <v>1.1131376635000001</v>
      </c>
      <c r="M83" s="93">
        <v>1.0410620665000001</v>
      </c>
      <c r="N83" s="93">
        <v>1.1902032526999999</v>
      </c>
      <c r="O83" s="104">
        <v>7132</v>
      </c>
      <c r="P83" s="104">
        <v>1676</v>
      </c>
      <c r="Q83" s="105">
        <v>4.7820134996999997</v>
      </c>
      <c r="R83" s="93">
        <v>4.4771103086000004</v>
      </c>
      <c r="S83" s="93">
        <v>5.1076814139</v>
      </c>
      <c r="T83" s="93">
        <v>9.8851700000000001E-5</v>
      </c>
      <c r="U83" s="94">
        <v>4.2553699284000004</v>
      </c>
      <c r="V83" s="93">
        <v>4.1577474379000003</v>
      </c>
      <c r="W83" s="93">
        <v>4.3552845616000004</v>
      </c>
      <c r="X83" s="93">
        <v>1.1398261938000001</v>
      </c>
      <c r="Y83" s="93">
        <v>1.0671503965</v>
      </c>
      <c r="Z83" s="93">
        <v>1.2174514073</v>
      </c>
      <c r="AA83" s="104">
        <v>8705</v>
      </c>
      <c r="AB83" s="104">
        <v>1981</v>
      </c>
      <c r="AC83" s="105">
        <v>5.0282745993000004</v>
      </c>
      <c r="AD83" s="93">
        <v>4.7146691695999996</v>
      </c>
      <c r="AE83" s="93">
        <v>5.3627401067999996</v>
      </c>
      <c r="AF83" s="93">
        <v>1.2400856E-7</v>
      </c>
      <c r="AG83" s="94">
        <v>4.3942453306000004</v>
      </c>
      <c r="AH83" s="93">
        <v>4.3028983114999999</v>
      </c>
      <c r="AI83" s="93">
        <v>4.4875315725</v>
      </c>
      <c r="AJ83" s="93">
        <v>1.1897341897</v>
      </c>
      <c r="AK83" s="93">
        <v>1.1155323747000001</v>
      </c>
      <c r="AL83" s="93">
        <v>1.2688716834</v>
      </c>
      <c r="AM83" s="93">
        <v>0.1658066037</v>
      </c>
      <c r="AN83" s="93">
        <v>1.051497366</v>
      </c>
      <c r="AO83" s="93">
        <v>0.97941001839999997</v>
      </c>
      <c r="AP83" s="93">
        <v>1.1288905463000001</v>
      </c>
      <c r="AQ83" s="93">
        <v>0.35052508269999999</v>
      </c>
      <c r="AR83" s="93">
        <v>1.0355455601000001</v>
      </c>
      <c r="AS83" s="93">
        <v>0.96232678199999999</v>
      </c>
      <c r="AT83" s="93">
        <v>1.1143352</v>
      </c>
      <c r="AU83" s="91">
        <v>1</v>
      </c>
      <c r="AV83" s="91">
        <v>2</v>
      </c>
      <c r="AW83" s="91">
        <v>3</v>
      </c>
      <c r="AX83" s="91" t="s">
        <v>28</v>
      </c>
      <c r="AY83" s="91" t="s">
        <v>28</v>
      </c>
      <c r="AZ83" s="91" t="s">
        <v>28</v>
      </c>
      <c r="BA83" s="91" t="s">
        <v>28</v>
      </c>
      <c r="BB83" s="91" t="s">
        <v>28</v>
      </c>
      <c r="BC83" s="97" t="s">
        <v>231</v>
      </c>
      <c r="BD83" s="98">
        <v>5987</v>
      </c>
      <c r="BE83" s="98">
        <v>7132</v>
      </c>
      <c r="BF83" s="98">
        <v>8705</v>
      </c>
      <c r="BQ83" s="46"/>
      <c r="CC83" s="4"/>
      <c r="CO83" s="4"/>
    </row>
    <row r="84" spans="1:93" s="3" customFormat="1" x14ac:dyDescent="0.3">
      <c r="A84" s="9" t="s">
        <v>234</v>
      </c>
      <c r="B84" s="3" t="s">
        <v>98</v>
      </c>
      <c r="C84" s="101">
        <v>98613</v>
      </c>
      <c r="D84" s="102">
        <v>27954</v>
      </c>
      <c r="E84" s="100">
        <v>3.828259342</v>
      </c>
      <c r="F84" s="99">
        <v>3.6077902603999998</v>
      </c>
      <c r="G84" s="99">
        <v>4.0622011069999999</v>
      </c>
      <c r="H84" s="99">
        <v>7.9373945000000001E-3</v>
      </c>
      <c r="I84" s="103">
        <v>3.5276883451000001</v>
      </c>
      <c r="J84" s="99">
        <v>3.50573925</v>
      </c>
      <c r="K84" s="99">
        <v>3.5497748614</v>
      </c>
      <c r="L84" s="99">
        <v>0.92280224349999995</v>
      </c>
      <c r="M84" s="99">
        <v>0.8696581524</v>
      </c>
      <c r="N84" s="99">
        <v>0.9791939261</v>
      </c>
      <c r="O84" s="102">
        <v>124829</v>
      </c>
      <c r="P84" s="102">
        <v>35568</v>
      </c>
      <c r="Q84" s="100">
        <v>3.7864211578</v>
      </c>
      <c r="R84" s="99">
        <v>3.5690459954999998</v>
      </c>
      <c r="S84" s="99">
        <v>4.0170357015000002</v>
      </c>
      <c r="T84" s="99">
        <v>6.7365420000000005E-4</v>
      </c>
      <c r="U84" s="103">
        <v>3.5095872694999999</v>
      </c>
      <c r="V84" s="99">
        <v>3.4901720481999998</v>
      </c>
      <c r="W84" s="99">
        <v>3.5291104941999998</v>
      </c>
      <c r="X84" s="99">
        <v>0.9025198311</v>
      </c>
      <c r="Y84" s="99">
        <v>0.85070694859999996</v>
      </c>
      <c r="Z84" s="99">
        <v>0.95748841240000004</v>
      </c>
      <c r="AA84" s="102">
        <v>148768</v>
      </c>
      <c r="AB84" s="102">
        <v>40336</v>
      </c>
      <c r="AC84" s="100">
        <v>3.9687969655000002</v>
      </c>
      <c r="AD84" s="99">
        <v>3.7411885583000002</v>
      </c>
      <c r="AE84" s="99">
        <v>4.2102527331999999</v>
      </c>
      <c r="AF84" s="99">
        <v>3.6899136200000002E-2</v>
      </c>
      <c r="AG84" s="103">
        <v>3.6882189607</v>
      </c>
      <c r="AH84" s="99">
        <v>3.6695247534000002</v>
      </c>
      <c r="AI84" s="99">
        <v>3.7070084046999998</v>
      </c>
      <c r="AJ84" s="99">
        <v>0.93905242219999996</v>
      </c>
      <c r="AK84" s="99">
        <v>0.88519826239999999</v>
      </c>
      <c r="AL84" s="99">
        <v>0.99618298979999997</v>
      </c>
      <c r="AM84" s="99">
        <v>0.12135928629999999</v>
      </c>
      <c r="AN84" s="99">
        <v>1.0481657481</v>
      </c>
      <c r="AO84" s="99">
        <v>0.98760049660000004</v>
      </c>
      <c r="AP84" s="99">
        <v>1.1124452036000001</v>
      </c>
      <c r="AQ84" s="99">
        <v>0.71858546889999997</v>
      </c>
      <c r="AR84" s="99">
        <v>0.98907122520000001</v>
      </c>
      <c r="AS84" s="99">
        <v>0.93168698910000003</v>
      </c>
      <c r="AT84" s="99">
        <v>1.0499898570999999</v>
      </c>
      <c r="AU84" s="101" t="s">
        <v>28</v>
      </c>
      <c r="AV84" s="101">
        <v>2</v>
      </c>
      <c r="AW84" s="101" t="s">
        <v>28</v>
      </c>
      <c r="AX84" s="101" t="s">
        <v>28</v>
      </c>
      <c r="AY84" s="101" t="s">
        <v>28</v>
      </c>
      <c r="AZ84" s="101" t="s">
        <v>28</v>
      </c>
      <c r="BA84" s="101" t="s">
        <v>28</v>
      </c>
      <c r="BB84" s="101" t="s">
        <v>28</v>
      </c>
      <c r="BC84" s="95">
        <v>-2</v>
      </c>
      <c r="BD84" s="96">
        <v>98613</v>
      </c>
      <c r="BE84" s="96">
        <v>124829</v>
      </c>
      <c r="BF84" s="96">
        <v>148768</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1">
        <v>83656</v>
      </c>
      <c r="D85" s="104">
        <v>22374</v>
      </c>
      <c r="E85" s="105">
        <v>3.7815057546999999</v>
      </c>
      <c r="F85" s="93">
        <v>3.5640625410000002</v>
      </c>
      <c r="G85" s="93">
        <v>4.0122151640999997</v>
      </c>
      <c r="H85" s="93">
        <v>2.1724003000000002E-3</v>
      </c>
      <c r="I85" s="94">
        <v>3.7389827478000002</v>
      </c>
      <c r="J85" s="93">
        <v>3.7137315282999999</v>
      </c>
      <c r="K85" s="93">
        <v>3.7644056610000001</v>
      </c>
      <c r="L85" s="93">
        <v>0.91153228730000002</v>
      </c>
      <c r="M85" s="93">
        <v>0.85911758189999998</v>
      </c>
      <c r="N85" s="93">
        <v>0.96714481019999998</v>
      </c>
      <c r="O85" s="104">
        <v>92220</v>
      </c>
      <c r="P85" s="104">
        <v>23628</v>
      </c>
      <c r="Q85" s="105">
        <v>3.8595285710999998</v>
      </c>
      <c r="R85" s="93">
        <v>3.6376926920999999</v>
      </c>
      <c r="S85" s="93">
        <v>4.0948925740000002</v>
      </c>
      <c r="T85" s="93">
        <v>5.7319976999999998E-3</v>
      </c>
      <c r="U85" s="94">
        <v>3.9029964448999999</v>
      </c>
      <c r="V85" s="93">
        <v>3.8778872405000002</v>
      </c>
      <c r="W85" s="93">
        <v>3.9282682306000001</v>
      </c>
      <c r="X85" s="93">
        <v>0.91994549179999996</v>
      </c>
      <c r="Y85" s="93">
        <v>0.86706936639999999</v>
      </c>
      <c r="Z85" s="93">
        <v>0.97604613969999998</v>
      </c>
      <c r="AA85" s="104">
        <v>95050</v>
      </c>
      <c r="AB85" s="104">
        <v>23194</v>
      </c>
      <c r="AC85" s="105">
        <v>3.9134149395</v>
      </c>
      <c r="AD85" s="93">
        <v>3.6885103465000002</v>
      </c>
      <c r="AE85" s="93">
        <v>4.1520329481999996</v>
      </c>
      <c r="AF85" s="93">
        <v>1.0843315900000001E-2</v>
      </c>
      <c r="AG85" s="94">
        <v>4.0980425972000001</v>
      </c>
      <c r="AH85" s="93">
        <v>4.0720727877999998</v>
      </c>
      <c r="AI85" s="93">
        <v>4.1241780301000004</v>
      </c>
      <c r="AJ85" s="93">
        <v>0.92594854559999995</v>
      </c>
      <c r="AK85" s="93">
        <v>0.87273413209999995</v>
      </c>
      <c r="AL85" s="93">
        <v>0.98240767439999999</v>
      </c>
      <c r="AM85" s="93">
        <v>0.64906126399999997</v>
      </c>
      <c r="AN85" s="93">
        <v>1.0139619043000001</v>
      </c>
      <c r="AO85" s="93">
        <v>0.95518292630000001</v>
      </c>
      <c r="AP85" s="93">
        <v>1.0763579571999999</v>
      </c>
      <c r="AQ85" s="93">
        <v>0.50289610949999997</v>
      </c>
      <c r="AR85" s="93">
        <v>1.0206327377</v>
      </c>
      <c r="AS85" s="93">
        <v>0.96143751050000004</v>
      </c>
      <c r="AT85" s="93">
        <v>1.0834725854</v>
      </c>
      <c r="AU85" s="91">
        <v>1</v>
      </c>
      <c r="AV85" s="91" t="s">
        <v>28</v>
      </c>
      <c r="AW85" s="91" t="s">
        <v>28</v>
      </c>
      <c r="AX85" s="91" t="s">
        <v>28</v>
      </c>
      <c r="AY85" s="91" t="s">
        <v>28</v>
      </c>
      <c r="AZ85" s="91" t="s">
        <v>28</v>
      </c>
      <c r="BA85" s="91" t="s">
        <v>28</v>
      </c>
      <c r="BB85" s="91" t="s">
        <v>28</v>
      </c>
      <c r="BC85" s="97">
        <v>-1</v>
      </c>
      <c r="BD85" s="98">
        <v>83656</v>
      </c>
      <c r="BE85" s="98">
        <v>92220</v>
      </c>
      <c r="BF85" s="98">
        <v>95050</v>
      </c>
    </row>
    <row r="86" spans="1:93" x14ac:dyDescent="0.3">
      <c r="A86" s="9"/>
      <c r="B86" t="s">
        <v>100</v>
      </c>
      <c r="C86" s="91">
        <v>100931</v>
      </c>
      <c r="D86" s="104">
        <v>25643</v>
      </c>
      <c r="E86" s="105">
        <v>3.8746688759999999</v>
      </c>
      <c r="F86" s="93">
        <v>3.6520377303</v>
      </c>
      <c r="G86" s="93">
        <v>4.1108717948000004</v>
      </c>
      <c r="H86" s="93">
        <v>2.3704775899999999E-2</v>
      </c>
      <c r="I86" s="94">
        <v>3.9360059275000001</v>
      </c>
      <c r="J86" s="93">
        <v>3.9117982799000002</v>
      </c>
      <c r="K86" s="93">
        <v>3.9603633810000001</v>
      </c>
      <c r="L86" s="93">
        <v>0.93398926569999996</v>
      </c>
      <c r="M86" s="93">
        <v>0.88032400879999995</v>
      </c>
      <c r="N86" s="93">
        <v>0.99092599950000004</v>
      </c>
      <c r="O86" s="104">
        <v>108737</v>
      </c>
      <c r="P86" s="104">
        <v>26482</v>
      </c>
      <c r="Q86" s="105">
        <v>3.9132962263</v>
      </c>
      <c r="R86" s="93">
        <v>3.6886261438000001</v>
      </c>
      <c r="S86" s="93">
        <v>4.1516507117000003</v>
      </c>
      <c r="T86" s="93">
        <v>2.1034692000000001E-2</v>
      </c>
      <c r="U86" s="94">
        <v>4.1060720488999998</v>
      </c>
      <c r="V86" s="93">
        <v>4.0817390320999998</v>
      </c>
      <c r="W86" s="93">
        <v>4.1305501255000001</v>
      </c>
      <c r="X86" s="93">
        <v>0.93276138659999996</v>
      </c>
      <c r="Y86" s="93">
        <v>0.87920970899999995</v>
      </c>
      <c r="Z86" s="93">
        <v>0.98957483680000002</v>
      </c>
      <c r="AA86" s="104">
        <v>119130</v>
      </c>
      <c r="AB86" s="104">
        <v>28250</v>
      </c>
      <c r="AC86" s="105">
        <v>4.0012748058999996</v>
      </c>
      <c r="AD86" s="93">
        <v>3.7717373788000002</v>
      </c>
      <c r="AE86" s="93">
        <v>4.2447812412000001</v>
      </c>
      <c r="AF86" s="93">
        <v>6.9390368699999996E-2</v>
      </c>
      <c r="AG86" s="94">
        <v>4.2169911504000002</v>
      </c>
      <c r="AH86" s="93">
        <v>4.1931126136000003</v>
      </c>
      <c r="AI86" s="93">
        <v>4.2410056684999997</v>
      </c>
      <c r="AJ86" s="93">
        <v>0.94673696610000002</v>
      </c>
      <c r="AK86" s="93">
        <v>0.89242638320000001</v>
      </c>
      <c r="AL86" s="93">
        <v>1.0043527398000001</v>
      </c>
      <c r="AM86" s="93">
        <v>0.4642411924</v>
      </c>
      <c r="AN86" s="93">
        <v>1.0224819625999999</v>
      </c>
      <c r="AO86" s="93">
        <v>0.96338080010000005</v>
      </c>
      <c r="AP86" s="93">
        <v>1.0852088435</v>
      </c>
      <c r="AQ86" s="93">
        <v>0.74440046479999999</v>
      </c>
      <c r="AR86" s="93">
        <v>1.0099692003</v>
      </c>
      <c r="AS86" s="93">
        <v>0.95150149399999995</v>
      </c>
      <c r="AT86" s="93">
        <v>1.0720296207</v>
      </c>
      <c r="AU86" s="91" t="s">
        <v>28</v>
      </c>
      <c r="AV86" s="91" t="s">
        <v>28</v>
      </c>
      <c r="AW86" s="91" t="s">
        <v>28</v>
      </c>
      <c r="AX86" s="91" t="s">
        <v>28</v>
      </c>
      <c r="AY86" s="91" t="s">
        <v>28</v>
      </c>
      <c r="AZ86" s="91" t="s">
        <v>28</v>
      </c>
      <c r="BA86" s="91" t="s">
        <v>28</v>
      </c>
      <c r="BB86" s="91" t="s">
        <v>28</v>
      </c>
      <c r="BC86" s="97" t="s">
        <v>28</v>
      </c>
      <c r="BD86" s="98">
        <v>100931</v>
      </c>
      <c r="BE86" s="98">
        <v>108737</v>
      </c>
      <c r="BF86" s="98">
        <v>119130</v>
      </c>
    </row>
    <row r="87" spans="1:93" x14ac:dyDescent="0.3">
      <c r="A87" s="9"/>
      <c r="B87" t="s">
        <v>101</v>
      </c>
      <c r="C87" s="91">
        <v>103242</v>
      </c>
      <c r="D87" s="104">
        <v>28578</v>
      </c>
      <c r="E87" s="105">
        <v>3.8250506524999999</v>
      </c>
      <c r="F87" s="93">
        <v>3.6048624846999999</v>
      </c>
      <c r="G87" s="93">
        <v>4.0586881069</v>
      </c>
      <c r="H87" s="93">
        <v>7.2826545000000001E-3</v>
      </c>
      <c r="I87" s="94">
        <v>3.6126390929999999</v>
      </c>
      <c r="J87" s="93">
        <v>3.590669573</v>
      </c>
      <c r="K87" s="93">
        <v>3.6347430336</v>
      </c>
      <c r="L87" s="93">
        <v>0.92202878860000004</v>
      </c>
      <c r="M87" s="93">
        <v>0.86895241180000005</v>
      </c>
      <c r="N87" s="93">
        <v>0.9783471171</v>
      </c>
      <c r="O87" s="104">
        <v>122439</v>
      </c>
      <c r="P87" s="104">
        <v>32190</v>
      </c>
      <c r="Q87" s="105">
        <v>3.9249761110999999</v>
      </c>
      <c r="R87" s="93">
        <v>3.6994976041999998</v>
      </c>
      <c r="S87" s="93">
        <v>4.1641971751</v>
      </c>
      <c r="T87" s="93">
        <v>2.7301560400000001E-2</v>
      </c>
      <c r="U87" s="94">
        <v>3.8036346692</v>
      </c>
      <c r="V87" s="93">
        <v>3.7823889583999999</v>
      </c>
      <c r="W87" s="93">
        <v>3.8249997171999999</v>
      </c>
      <c r="X87" s="93">
        <v>0.93554536840000002</v>
      </c>
      <c r="Y87" s="93">
        <v>0.88180099729999994</v>
      </c>
      <c r="Z87" s="93">
        <v>0.99256537359999997</v>
      </c>
      <c r="AA87" s="104">
        <v>139813</v>
      </c>
      <c r="AB87" s="104">
        <v>35683</v>
      </c>
      <c r="AC87" s="105">
        <v>3.9812191558999999</v>
      </c>
      <c r="AD87" s="93">
        <v>3.7528775452000001</v>
      </c>
      <c r="AE87" s="93">
        <v>4.2234540766000004</v>
      </c>
      <c r="AF87" s="93">
        <v>4.7369334399999997E-2</v>
      </c>
      <c r="AG87" s="94">
        <v>3.9181963400000002</v>
      </c>
      <c r="AH87" s="93">
        <v>3.8977119620999998</v>
      </c>
      <c r="AI87" s="93">
        <v>3.9387883733</v>
      </c>
      <c r="AJ87" s="93">
        <v>0.94199162219999999</v>
      </c>
      <c r="AK87" s="93">
        <v>0.88796397989999998</v>
      </c>
      <c r="AL87" s="93">
        <v>0.99930654429999999</v>
      </c>
      <c r="AM87" s="93">
        <v>0.63966557719999995</v>
      </c>
      <c r="AN87" s="93">
        <v>1.0143295254</v>
      </c>
      <c r="AO87" s="93">
        <v>0.95567581859999995</v>
      </c>
      <c r="AP87" s="93">
        <v>1.0765830485000001</v>
      </c>
      <c r="AQ87" s="93">
        <v>0.39784792720000001</v>
      </c>
      <c r="AR87" s="93">
        <v>1.026123957</v>
      </c>
      <c r="AS87" s="93">
        <v>0.96657704830000002</v>
      </c>
      <c r="AT87" s="93">
        <v>1.0893393101</v>
      </c>
      <c r="AU87" s="91" t="s">
        <v>28</v>
      </c>
      <c r="AV87" s="91" t="s">
        <v>28</v>
      </c>
      <c r="AW87" s="91" t="s">
        <v>28</v>
      </c>
      <c r="AX87" s="91" t="s">
        <v>28</v>
      </c>
      <c r="AY87" s="91" t="s">
        <v>28</v>
      </c>
      <c r="AZ87" s="91" t="s">
        <v>28</v>
      </c>
      <c r="BA87" s="91" t="s">
        <v>28</v>
      </c>
      <c r="BB87" s="91" t="s">
        <v>28</v>
      </c>
      <c r="BC87" s="97" t="s">
        <v>28</v>
      </c>
      <c r="BD87" s="98">
        <v>103242</v>
      </c>
      <c r="BE87" s="98">
        <v>122439</v>
      </c>
      <c r="BF87" s="98">
        <v>139813</v>
      </c>
    </row>
    <row r="88" spans="1:93" x14ac:dyDescent="0.3">
      <c r="A88" s="9"/>
      <c r="B88" t="s">
        <v>102</v>
      </c>
      <c r="C88" s="91">
        <v>44972</v>
      </c>
      <c r="D88" s="104">
        <v>10714</v>
      </c>
      <c r="E88" s="105">
        <v>4.0618623620000003</v>
      </c>
      <c r="F88" s="93">
        <v>3.8261574282000002</v>
      </c>
      <c r="G88" s="93">
        <v>4.3120875599000001</v>
      </c>
      <c r="H88" s="93">
        <v>0.48888838480000002</v>
      </c>
      <c r="I88" s="94">
        <v>4.1974986000000003</v>
      </c>
      <c r="J88" s="93">
        <v>4.1588830548000004</v>
      </c>
      <c r="K88" s="93">
        <v>4.2364726932999996</v>
      </c>
      <c r="L88" s="93">
        <v>0.97911227160000003</v>
      </c>
      <c r="M88" s="93">
        <v>0.92229557699999998</v>
      </c>
      <c r="N88" s="93">
        <v>1.0394290770000001</v>
      </c>
      <c r="O88" s="104">
        <v>48740</v>
      </c>
      <c r="P88" s="104">
        <v>11590</v>
      </c>
      <c r="Q88" s="105">
        <v>4.1093977454999999</v>
      </c>
      <c r="R88" s="93">
        <v>3.8715586902000001</v>
      </c>
      <c r="S88" s="93">
        <v>4.3618478194000003</v>
      </c>
      <c r="T88" s="93">
        <v>0.49598850630000002</v>
      </c>
      <c r="U88" s="94">
        <v>4.2053494391999999</v>
      </c>
      <c r="V88" s="93">
        <v>4.168180424</v>
      </c>
      <c r="W88" s="93">
        <v>4.2428499024999997</v>
      </c>
      <c r="X88" s="93">
        <v>0.97950354829999997</v>
      </c>
      <c r="Y88" s="93">
        <v>0.9228129544</v>
      </c>
      <c r="Z88" s="93">
        <v>1.0396767801</v>
      </c>
      <c r="AA88" s="104">
        <v>47681</v>
      </c>
      <c r="AB88" s="104">
        <v>11159</v>
      </c>
      <c r="AC88" s="105">
        <v>4.1216980196000002</v>
      </c>
      <c r="AD88" s="93">
        <v>3.8829137175000001</v>
      </c>
      <c r="AE88" s="93">
        <v>4.3751666404999998</v>
      </c>
      <c r="AF88" s="93">
        <v>0.41009616609999999</v>
      </c>
      <c r="AG88" s="94">
        <v>4.2728739133999998</v>
      </c>
      <c r="AH88" s="93">
        <v>4.2346928633000003</v>
      </c>
      <c r="AI88" s="93">
        <v>4.3113992133999997</v>
      </c>
      <c r="AJ88" s="93">
        <v>0.97523016230000004</v>
      </c>
      <c r="AK88" s="93">
        <v>0.91873168699999996</v>
      </c>
      <c r="AL88" s="93">
        <v>1.0352030771</v>
      </c>
      <c r="AM88" s="93">
        <v>0.92302120340000005</v>
      </c>
      <c r="AN88" s="93">
        <v>1.002993206</v>
      </c>
      <c r="AO88" s="93">
        <v>0.94399623799999999</v>
      </c>
      <c r="AP88" s="93">
        <v>1.0656773098000001</v>
      </c>
      <c r="AQ88" s="93">
        <v>0.7072401438</v>
      </c>
      <c r="AR88" s="93">
        <v>1.0117028543</v>
      </c>
      <c r="AS88" s="93">
        <v>0.95210093169999999</v>
      </c>
      <c r="AT88" s="93">
        <v>1.0750358825999999</v>
      </c>
      <c r="AU88" s="91" t="s">
        <v>28</v>
      </c>
      <c r="AV88" s="91" t="s">
        <v>28</v>
      </c>
      <c r="AW88" s="91" t="s">
        <v>28</v>
      </c>
      <c r="AX88" s="91" t="s">
        <v>28</v>
      </c>
      <c r="AY88" s="91" t="s">
        <v>28</v>
      </c>
      <c r="AZ88" s="91" t="s">
        <v>28</v>
      </c>
      <c r="BA88" s="91" t="s">
        <v>28</v>
      </c>
      <c r="BB88" s="91" t="s">
        <v>28</v>
      </c>
      <c r="BC88" s="97" t="s">
        <v>28</v>
      </c>
      <c r="BD88" s="98">
        <v>44972</v>
      </c>
      <c r="BE88" s="98">
        <v>48740</v>
      </c>
      <c r="BF88" s="98">
        <v>47681</v>
      </c>
    </row>
    <row r="89" spans="1:93" x14ac:dyDescent="0.3">
      <c r="A89" s="9"/>
      <c r="B89" t="s">
        <v>150</v>
      </c>
      <c r="C89" s="91">
        <v>105606</v>
      </c>
      <c r="D89" s="104">
        <v>27744</v>
      </c>
      <c r="E89" s="105">
        <v>3.9091907368999999</v>
      </c>
      <c r="F89" s="93">
        <v>3.6846721158000002</v>
      </c>
      <c r="G89" s="93">
        <v>4.1473899812999999</v>
      </c>
      <c r="H89" s="93">
        <v>4.8958298300000001E-2</v>
      </c>
      <c r="I89" s="94">
        <v>3.8064446367000002</v>
      </c>
      <c r="J89" s="93">
        <v>3.7835562959</v>
      </c>
      <c r="K89" s="93">
        <v>3.8294714388000002</v>
      </c>
      <c r="L89" s="93">
        <v>0.94231076319999996</v>
      </c>
      <c r="M89" s="93">
        <v>0.88819053029999995</v>
      </c>
      <c r="N89" s="93">
        <v>0.99972871149999998</v>
      </c>
      <c r="O89" s="104">
        <v>122901</v>
      </c>
      <c r="P89" s="104">
        <v>30563</v>
      </c>
      <c r="Q89" s="105">
        <v>3.9855558551999999</v>
      </c>
      <c r="R89" s="93">
        <v>3.7569443475000002</v>
      </c>
      <c r="S89" s="93">
        <v>4.228078461</v>
      </c>
      <c r="T89" s="93">
        <v>8.8674627399999997E-2</v>
      </c>
      <c r="U89" s="94">
        <v>4.0212348263999997</v>
      </c>
      <c r="V89" s="93">
        <v>3.9988158196999999</v>
      </c>
      <c r="W89" s="93">
        <v>4.0437795232999996</v>
      </c>
      <c r="X89" s="93">
        <v>0.94998497199999998</v>
      </c>
      <c r="Y89" s="93">
        <v>0.89549382830000002</v>
      </c>
      <c r="Z89" s="93">
        <v>1.0077919227000001</v>
      </c>
      <c r="AA89" s="104">
        <v>130291</v>
      </c>
      <c r="AB89" s="104">
        <v>31020</v>
      </c>
      <c r="AC89" s="105">
        <v>4.0391660673000001</v>
      </c>
      <c r="AD89" s="93">
        <v>3.8075330086000001</v>
      </c>
      <c r="AE89" s="93">
        <v>4.2848906317999997</v>
      </c>
      <c r="AF89" s="93">
        <v>0.13265940330000001</v>
      </c>
      <c r="AG89" s="94">
        <v>4.2002256609000002</v>
      </c>
      <c r="AH89" s="93">
        <v>4.1774807125000004</v>
      </c>
      <c r="AI89" s="93">
        <v>4.2230944476000003</v>
      </c>
      <c r="AJ89" s="93">
        <v>0.95570237329999996</v>
      </c>
      <c r="AK89" s="93">
        <v>0.90089594539999995</v>
      </c>
      <c r="AL89" s="93">
        <v>1.0138429760000001</v>
      </c>
      <c r="AM89" s="93">
        <v>0.6596481515</v>
      </c>
      <c r="AN89" s="93">
        <v>1.0134511255</v>
      </c>
      <c r="AO89" s="93">
        <v>0.95494382489999996</v>
      </c>
      <c r="AP89" s="93">
        <v>1.0755430393000001</v>
      </c>
      <c r="AQ89" s="93">
        <v>0.52431198430000003</v>
      </c>
      <c r="AR89" s="93">
        <v>1.0195347640000001</v>
      </c>
      <c r="AS89" s="93">
        <v>0.96059079920000001</v>
      </c>
      <c r="AT89" s="93">
        <v>1.0820956601</v>
      </c>
      <c r="AU89" s="91" t="s">
        <v>28</v>
      </c>
      <c r="AV89" s="91" t="s">
        <v>28</v>
      </c>
      <c r="AW89" s="91" t="s">
        <v>28</v>
      </c>
      <c r="AX89" s="91" t="s">
        <v>28</v>
      </c>
      <c r="AY89" s="91" t="s">
        <v>28</v>
      </c>
      <c r="AZ89" s="91" t="s">
        <v>28</v>
      </c>
      <c r="BA89" s="91" t="s">
        <v>28</v>
      </c>
      <c r="BB89" s="91" t="s">
        <v>28</v>
      </c>
      <c r="BC89" s="97" t="s">
        <v>28</v>
      </c>
      <c r="BD89" s="98">
        <v>105606</v>
      </c>
      <c r="BE89" s="98">
        <v>122901</v>
      </c>
      <c r="BF89" s="98">
        <v>130291</v>
      </c>
    </row>
    <row r="90" spans="1:93" x14ac:dyDescent="0.3">
      <c r="A90" s="9"/>
      <c r="B90" t="s">
        <v>151</v>
      </c>
      <c r="C90" s="91">
        <v>75782</v>
      </c>
      <c r="D90" s="104">
        <v>18811</v>
      </c>
      <c r="E90" s="105">
        <v>3.9749313954000001</v>
      </c>
      <c r="F90" s="93">
        <v>3.7456592372999999</v>
      </c>
      <c r="G90" s="93">
        <v>4.2182373241000004</v>
      </c>
      <c r="H90" s="93">
        <v>0.15850516079999999</v>
      </c>
      <c r="I90" s="94">
        <v>4.0286002870999997</v>
      </c>
      <c r="J90" s="93">
        <v>4.0000195042</v>
      </c>
      <c r="K90" s="93">
        <v>4.0573852842999996</v>
      </c>
      <c r="L90" s="93">
        <v>0.95815755459999996</v>
      </c>
      <c r="M90" s="93">
        <v>0.90289148119999996</v>
      </c>
      <c r="N90" s="93">
        <v>1.0168064696000001</v>
      </c>
      <c r="O90" s="104">
        <v>80650</v>
      </c>
      <c r="P90" s="104">
        <v>19641</v>
      </c>
      <c r="Q90" s="105">
        <v>4.0512246729000001</v>
      </c>
      <c r="R90" s="93">
        <v>3.8178778741000001</v>
      </c>
      <c r="S90" s="93">
        <v>4.2988335120999999</v>
      </c>
      <c r="T90" s="93">
        <v>0.24799621159999999</v>
      </c>
      <c r="U90" s="94">
        <v>4.106206405</v>
      </c>
      <c r="V90" s="93">
        <v>4.0779648313000001</v>
      </c>
      <c r="W90" s="93">
        <v>4.1346435631</v>
      </c>
      <c r="X90" s="93">
        <v>0.96563759159999996</v>
      </c>
      <c r="Y90" s="93">
        <v>0.91001775829999998</v>
      </c>
      <c r="Z90" s="93">
        <v>1.0246568814000001</v>
      </c>
      <c r="AA90" s="104">
        <v>79549</v>
      </c>
      <c r="AB90" s="104">
        <v>19085</v>
      </c>
      <c r="AC90" s="105">
        <v>4.0643956365999996</v>
      </c>
      <c r="AD90" s="93">
        <v>3.8302452744000002</v>
      </c>
      <c r="AE90" s="93">
        <v>4.3128600668999999</v>
      </c>
      <c r="AF90" s="93">
        <v>0.1967263014</v>
      </c>
      <c r="AG90" s="94">
        <v>4.1681425203</v>
      </c>
      <c r="AH90" s="93">
        <v>4.1392779445999999</v>
      </c>
      <c r="AI90" s="93">
        <v>4.1972083784000001</v>
      </c>
      <c r="AJ90" s="93">
        <v>0.96167191230000004</v>
      </c>
      <c r="AK90" s="93">
        <v>0.90626986809999999</v>
      </c>
      <c r="AL90" s="93">
        <v>1.0204607913999999</v>
      </c>
      <c r="AM90" s="93">
        <v>0.91554916860000002</v>
      </c>
      <c r="AN90" s="93">
        <v>1.0032511067000001</v>
      </c>
      <c r="AO90" s="93">
        <v>0.94483337710000004</v>
      </c>
      <c r="AP90" s="93">
        <v>1.0652807231000001</v>
      </c>
      <c r="AQ90" s="93">
        <v>0.5350013549</v>
      </c>
      <c r="AR90" s="93">
        <v>1.0191936086</v>
      </c>
      <c r="AS90" s="93">
        <v>0.95978014450000004</v>
      </c>
      <c r="AT90" s="93">
        <v>1.0822849564000001</v>
      </c>
      <c r="AU90" s="91" t="s">
        <v>28</v>
      </c>
      <c r="AV90" s="91" t="s">
        <v>28</v>
      </c>
      <c r="AW90" s="91" t="s">
        <v>28</v>
      </c>
      <c r="AX90" s="91" t="s">
        <v>28</v>
      </c>
      <c r="AY90" s="91" t="s">
        <v>28</v>
      </c>
      <c r="AZ90" s="91" t="s">
        <v>28</v>
      </c>
      <c r="BA90" s="91" t="s">
        <v>28</v>
      </c>
      <c r="BB90" s="91" t="s">
        <v>28</v>
      </c>
      <c r="BC90" s="97" t="s">
        <v>28</v>
      </c>
      <c r="BD90" s="98">
        <v>75782</v>
      </c>
      <c r="BE90" s="98">
        <v>80650</v>
      </c>
      <c r="BF90" s="98">
        <v>79549</v>
      </c>
    </row>
    <row r="91" spans="1:93" x14ac:dyDescent="0.3">
      <c r="A91" s="9"/>
      <c r="B91" t="s">
        <v>103</v>
      </c>
      <c r="C91" s="91">
        <v>92137</v>
      </c>
      <c r="D91" s="104">
        <v>24841</v>
      </c>
      <c r="E91" s="105">
        <v>3.9179906847999999</v>
      </c>
      <c r="F91" s="93">
        <v>3.6920715439</v>
      </c>
      <c r="G91" s="93">
        <v>4.1577338964999999</v>
      </c>
      <c r="H91" s="93">
        <v>5.9198853599999997E-2</v>
      </c>
      <c r="I91" s="94">
        <v>3.7090696832000001</v>
      </c>
      <c r="J91" s="93">
        <v>3.6851973601000001</v>
      </c>
      <c r="K91" s="93">
        <v>3.7330966487000001</v>
      </c>
      <c r="L91" s="93">
        <v>0.9444319914</v>
      </c>
      <c r="M91" s="93">
        <v>0.88997416309999999</v>
      </c>
      <c r="N91" s="93">
        <v>1.0022221132</v>
      </c>
      <c r="O91" s="104">
        <v>111210</v>
      </c>
      <c r="P91" s="104">
        <v>27917</v>
      </c>
      <c r="Q91" s="105">
        <v>4.1543616547999997</v>
      </c>
      <c r="R91" s="93">
        <v>3.9157141316000001</v>
      </c>
      <c r="S91" s="93">
        <v>4.407553815</v>
      </c>
      <c r="T91" s="93">
        <v>0.74475312449999997</v>
      </c>
      <c r="U91" s="94">
        <v>3.9835942257000001</v>
      </c>
      <c r="V91" s="93">
        <v>3.9602502052999999</v>
      </c>
      <c r="W91" s="93">
        <v>4.0070758494999996</v>
      </c>
      <c r="X91" s="93">
        <v>0.99022100889999998</v>
      </c>
      <c r="Y91" s="93">
        <v>0.93333771109999997</v>
      </c>
      <c r="Z91" s="93">
        <v>1.0505711222</v>
      </c>
      <c r="AA91" s="104">
        <v>122952</v>
      </c>
      <c r="AB91" s="104">
        <v>29768</v>
      </c>
      <c r="AC91" s="105">
        <v>4.2265220561000003</v>
      </c>
      <c r="AD91" s="93">
        <v>3.9839875695</v>
      </c>
      <c r="AE91" s="93">
        <v>4.4838213923000003</v>
      </c>
      <c r="AF91" s="93">
        <v>0.99914116959999999</v>
      </c>
      <c r="AG91" s="94">
        <v>4.1303413061000001</v>
      </c>
      <c r="AH91" s="93">
        <v>4.1073187768999997</v>
      </c>
      <c r="AI91" s="93">
        <v>4.1534928823000001</v>
      </c>
      <c r="AJ91" s="93">
        <v>1.0000324553</v>
      </c>
      <c r="AK91" s="93">
        <v>0.94264665329999997</v>
      </c>
      <c r="AL91" s="93">
        <v>1.0609117512999999</v>
      </c>
      <c r="AM91" s="93">
        <v>0.57113872239999997</v>
      </c>
      <c r="AN91" s="93">
        <v>1.0173697928000001</v>
      </c>
      <c r="AO91" s="93">
        <v>0.95851302959999996</v>
      </c>
      <c r="AP91" s="93">
        <v>1.0798406109000001</v>
      </c>
      <c r="AQ91" s="93">
        <v>5.5196330299999999E-2</v>
      </c>
      <c r="AR91" s="93">
        <v>1.0603296406</v>
      </c>
      <c r="AS91" s="93">
        <v>0.99869818349999995</v>
      </c>
      <c r="AT91" s="93">
        <v>1.1257644856</v>
      </c>
      <c r="AU91" s="91" t="s">
        <v>28</v>
      </c>
      <c r="AV91" s="91" t="s">
        <v>28</v>
      </c>
      <c r="AW91" s="91" t="s">
        <v>28</v>
      </c>
      <c r="AX91" s="91" t="s">
        <v>28</v>
      </c>
      <c r="AY91" s="91" t="s">
        <v>28</v>
      </c>
      <c r="AZ91" s="91" t="s">
        <v>28</v>
      </c>
      <c r="BA91" s="91" t="s">
        <v>28</v>
      </c>
      <c r="BB91" s="91" t="s">
        <v>28</v>
      </c>
      <c r="BC91" s="97" t="s">
        <v>28</v>
      </c>
      <c r="BD91" s="98">
        <v>92137</v>
      </c>
      <c r="BE91" s="98">
        <v>111210</v>
      </c>
      <c r="BF91" s="98">
        <v>122952</v>
      </c>
    </row>
    <row r="92" spans="1:93" x14ac:dyDescent="0.3">
      <c r="A92" s="9"/>
      <c r="B92" t="s">
        <v>113</v>
      </c>
      <c r="C92" s="91">
        <v>65389</v>
      </c>
      <c r="D92" s="104">
        <v>17709</v>
      </c>
      <c r="E92" s="105">
        <v>3.9580020660000002</v>
      </c>
      <c r="F92" s="93">
        <v>3.729258223</v>
      </c>
      <c r="G92" s="93">
        <v>4.2007765131000001</v>
      </c>
      <c r="H92" s="93">
        <v>0.1216719337</v>
      </c>
      <c r="I92" s="94">
        <v>3.6924162854999998</v>
      </c>
      <c r="J92" s="93">
        <v>3.6642231685</v>
      </c>
      <c r="K92" s="93">
        <v>3.7208263248</v>
      </c>
      <c r="L92" s="93">
        <v>0.95407673829999995</v>
      </c>
      <c r="M92" s="93">
        <v>0.89893801520000005</v>
      </c>
      <c r="N92" s="93">
        <v>1.0125975396</v>
      </c>
      <c r="O92" s="104">
        <v>78717</v>
      </c>
      <c r="P92" s="104">
        <v>20275</v>
      </c>
      <c r="Q92" s="105">
        <v>4.0782278531999996</v>
      </c>
      <c r="R92" s="93">
        <v>3.8431974898000001</v>
      </c>
      <c r="S92" s="93">
        <v>4.3276314753999996</v>
      </c>
      <c r="T92" s="93">
        <v>0.34967389869999999</v>
      </c>
      <c r="U92" s="94">
        <v>3.8824660912</v>
      </c>
      <c r="V92" s="93">
        <v>3.8554386184</v>
      </c>
      <c r="W92" s="93">
        <v>3.9096830325999998</v>
      </c>
      <c r="X92" s="93">
        <v>0.97207398759999997</v>
      </c>
      <c r="Y92" s="93">
        <v>0.91605286490000004</v>
      </c>
      <c r="Z92" s="93">
        <v>1.0315210764</v>
      </c>
      <c r="AA92" s="104">
        <v>81569</v>
      </c>
      <c r="AB92" s="104">
        <v>20481</v>
      </c>
      <c r="AC92" s="105">
        <v>4.1134591129000002</v>
      </c>
      <c r="AD92" s="93">
        <v>3.8765506164999999</v>
      </c>
      <c r="AE92" s="93">
        <v>4.3648458507000001</v>
      </c>
      <c r="AF92" s="93">
        <v>0.3708684947</v>
      </c>
      <c r="AG92" s="94">
        <v>3.9826668619999999</v>
      </c>
      <c r="AH92" s="93">
        <v>3.9554291784000002</v>
      </c>
      <c r="AI92" s="93">
        <v>4.0100921084000003</v>
      </c>
      <c r="AJ92" s="93">
        <v>0.97328076419999998</v>
      </c>
      <c r="AK92" s="93">
        <v>0.91722612110000001</v>
      </c>
      <c r="AL92" s="93">
        <v>1.0327610870999999</v>
      </c>
      <c r="AM92" s="93">
        <v>0.77874894260000005</v>
      </c>
      <c r="AN92" s="93">
        <v>1.0086388649</v>
      </c>
      <c r="AO92" s="93">
        <v>0.9498930015</v>
      </c>
      <c r="AP92" s="93">
        <v>1.0710178497</v>
      </c>
      <c r="AQ92" s="93">
        <v>0.33006257290000002</v>
      </c>
      <c r="AR92" s="93">
        <v>1.0303753725</v>
      </c>
      <c r="AS92" s="93">
        <v>0.97016270609999999</v>
      </c>
      <c r="AT92" s="93">
        <v>1.0943251082000001</v>
      </c>
      <c r="AU92" s="91" t="s">
        <v>28</v>
      </c>
      <c r="AV92" s="91" t="s">
        <v>28</v>
      </c>
      <c r="AW92" s="91" t="s">
        <v>28</v>
      </c>
      <c r="AX92" s="91" t="s">
        <v>28</v>
      </c>
      <c r="AY92" s="91" t="s">
        <v>28</v>
      </c>
      <c r="AZ92" s="91" t="s">
        <v>28</v>
      </c>
      <c r="BA92" s="91" t="s">
        <v>28</v>
      </c>
      <c r="BB92" s="91" t="s">
        <v>28</v>
      </c>
      <c r="BC92" s="97" t="s">
        <v>28</v>
      </c>
      <c r="BD92" s="98">
        <v>65389</v>
      </c>
      <c r="BE92" s="98">
        <v>78717</v>
      </c>
      <c r="BF92" s="98">
        <v>81569</v>
      </c>
    </row>
    <row r="93" spans="1:93" x14ac:dyDescent="0.3">
      <c r="A93" s="9"/>
      <c r="B93" t="s">
        <v>112</v>
      </c>
      <c r="C93" s="91">
        <v>13491</v>
      </c>
      <c r="D93" s="104">
        <v>3477</v>
      </c>
      <c r="E93" s="105">
        <v>3.8632810689000001</v>
      </c>
      <c r="F93" s="93">
        <v>3.6310442783000001</v>
      </c>
      <c r="G93" s="93">
        <v>4.1103714175999997</v>
      </c>
      <c r="H93" s="93">
        <v>2.4323035900000001E-2</v>
      </c>
      <c r="I93" s="94">
        <v>3.8800690250000001</v>
      </c>
      <c r="J93" s="93">
        <v>3.8151448538000001</v>
      </c>
      <c r="K93" s="93">
        <v>3.9460980423000001</v>
      </c>
      <c r="L93" s="93">
        <v>0.93124423379999999</v>
      </c>
      <c r="M93" s="93">
        <v>0.87526353540000001</v>
      </c>
      <c r="N93" s="93">
        <v>0.99080538360000003</v>
      </c>
      <c r="O93" s="104">
        <v>15272</v>
      </c>
      <c r="P93" s="104">
        <v>3798</v>
      </c>
      <c r="Q93" s="105">
        <v>3.9746151162999999</v>
      </c>
      <c r="R93" s="93">
        <v>3.7370089631000001</v>
      </c>
      <c r="S93" s="93">
        <v>4.2273287215000002</v>
      </c>
      <c r="T93" s="93">
        <v>8.5648425400000006E-2</v>
      </c>
      <c r="U93" s="94">
        <v>4.0210637176999997</v>
      </c>
      <c r="V93" s="93">
        <v>3.9577931532999999</v>
      </c>
      <c r="W93" s="93">
        <v>4.0853457459999998</v>
      </c>
      <c r="X93" s="93">
        <v>0.94737717070000005</v>
      </c>
      <c r="Y93" s="93">
        <v>0.89074209069999999</v>
      </c>
      <c r="Z93" s="93">
        <v>1.0076132170000001</v>
      </c>
      <c r="AA93" s="104">
        <v>18787</v>
      </c>
      <c r="AB93" s="104">
        <v>4726</v>
      </c>
      <c r="AC93" s="105">
        <v>4.027658347</v>
      </c>
      <c r="AD93" s="93">
        <v>3.7886829435</v>
      </c>
      <c r="AE93" s="93">
        <v>4.2817073907000003</v>
      </c>
      <c r="AF93" s="93">
        <v>0.12277029389999999</v>
      </c>
      <c r="AG93" s="94">
        <v>3.9752433347</v>
      </c>
      <c r="AH93" s="93">
        <v>3.9188040234999999</v>
      </c>
      <c r="AI93" s="93">
        <v>4.032495495</v>
      </c>
      <c r="AJ93" s="93">
        <v>0.95297954500000004</v>
      </c>
      <c r="AK93" s="93">
        <v>0.89643585349999999</v>
      </c>
      <c r="AL93" s="93">
        <v>1.013089793</v>
      </c>
      <c r="AM93" s="93">
        <v>0.68489122589999996</v>
      </c>
      <c r="AN93" s="93">
        <v>1.0133455012000001</v>
      </c>
      <c r="AO93" s="93">
        <v>0.95049352249999997</v>
      </c>
      <c r="AP93" s="93">
        <v>1.0803536063000001</v>
      </c>
      <c r="AQ93" s="93">
        <v>0.390313996</v>
      </c>
      <c r="AR93" s="93">
        <v>1.0288185212000001</v>
      </c>
      <c r="AS93" s="93">
        <v>0.96424457269999997</v>
      </c>
      <c r="AT93" s="93">
        <v>1.0977168858999999</v>
      </c>
      <c r="AU93" s="91" t="s">
        <v>28</v>
      </c>
      <c r="AV93" s="91" t="s">
        <v>28</v>
      </c>
      <c r="AW93" s="91" t="s">
        <v>28</v>
      </c>
      <c r="AX93" s="91" t="s">
        <v>28</v>
      </c>
      <c r="AY93" s="91" t="s">
        <v>28</v>
      </c>
      <c r="AZ93" s="91" t="s">
        <v>28</v>
      </c>
      <c r="BA93" s="91" t="s">
        <v>28</v>
      </c>
      <c r="BB93" s="91" t="s">
        <v>28</v>
      </c>
      <c r="BC93" s="97" t="s">
        <v>28</v>
      </c>
      <c r="BD93" s="98">
        <v>13491</v>
      </c>
      <c r="BE93" s="98">
        <v>15272</v>
      </c>
      <c r="BF93" s="98">
        <v>18787</v>
      </c>
    </row>
    <row r="94" spans="1:93" x14ac:dyDescent="0.3">
      <c r="A94" s="9"/>
      <c r="B94" t="s">
        <v>114</v>
      </c>
      <c r="C94" s="91">
        <v>105905</v>
      </c>
      <c r="D94" s="104">
        <v>26399</v>
      </c>
      <c r="E94" s="105">
        <v>4.0381878638000002</v>
      </c>
      <c r="F94" s="93">
        <v>3.8062295616999999</v>
      </c>
      <c r="G94" s="93">
        <v>4.2842821113999996</v>
      </c>
      <c r="H94" s="93">
        <v>0.37183289930000002</v>
      </c>
      <c r="I94" s="94">
        <v>4.0117049888</v>
      </c>
      <c r="J94" s="93">
        <v>3.9876163813000001</v>
      </c>
      <c r="K94" s="93">
        <v>4.0359391121000003</v>
      </c>
      <c r="L94" s="93">
        <v>0.97340553169999999</v>
      </c>
      <c r="M94" s="93">
        <v>0.91749196310000003</v>
      </c>
      <c r="N94" s="93">
        <v>1.0327265713</v>
      </c>
      <c r="O94" s="104">
        <v>125945</v>
      </c>
      <c r="P94" s="104">
        <v>29975</v>
      </c>
      <c r="Q94" s="105">
        <v>4.2462330798999997</v>
      </c>
      <c r="R94" s="93">
        <v>4.0027611541999999</v>
      </c>
      <c r="S94" s="93">
        <v>4.5045144274000002</v>
      </c>
      <c r="T94" s="93">
        <v>0.68926528919999996</v>
      </c>
      <c r="U94" s="94">
        <v>4.2016680567</v>
      </c>
      <c r="V94" s="93">
        <v>4.1785271346000004</v>
      </c>
      <c r="W94" s="93">
        <v>4.2249371346000002</v>
      </c>
      <c r="X94" s="93">
        <v>1.0121192024000001</v>
      </c>
      <c r="Y94" s="93">
        <v>0.95408597470000001</v>
      </c>
      <c r="Z94" s="93">
        <v>1.0736823589</v>
      </c>
      <c r="AA94" s="104">
        <v>139096</v>
      </c>
      <c r="AB94" s="104">
        <v>32806</v>
      </c>
      <c r="AC94" s="105">
        <v>4.2754461091999998</v>
      </c>
      <c r="AD94" s="93">
        <v>4.0304050856</v>
      </c>
      <c r="AE94" s="93">
        <v>4.5353851646000001</v>
      </c>
      <c r="AF94" s="93">
        <v>0.70152397889999996</v>
      </c>
      <c r="AG94" s="94">
        <v>4.2399561056000001</v>
      </c>
      <c r="AH94" s="93">
        <v>4.2177326558999999</v>
      </c>
      <c r="AI94" s="93">
        <v>4.2622966517999998</v>
      </c>
      <c r="AJ94" s="93">
        <v>1.0116083185</v>
      </c>
      <c r="AK94" s="93">
        <v>0.95362944760000001</v>
      </c>
      <c r="AL94" s="93">
        <v>1.0731121953</v>
      </c>
      <c r="AM94" s="93">
        <v>0.82104423199999998</v>
      </c>
      <c r="AN94" s="93">
        <v>1.0068797517000001</v>
      </c>
      <c r="AO94" s="93">
        <v>0.94880651279999995</v>
      </c>
      <c r="AP94" s="93">
        <v>1.0685074573</v>
      </c>
      <c r="AQ94" s="93">
        <v>9.8180690900000006E-2</v>
      </c>
      <c r="AR94" s="93">
        <v>1.0515194496</v>
      </c>
      <c r="AS94" s="93">
        <v>0.9907408043</v>
      </c>
      <c r="AT94" s="93">
        <v>1.1160266620999999</v>
      </c>
      <c r="AU94" s="91" t="s">
        <v>28</v>
      </c>
      <c r="AV94" s="91" t="s">
        <v>28</v>
      </c>
      <c r="AW94" s="91" t="s">
        <v>28</v>
      </c>
      <c r="AX94" s="91" t="s">
        <v>28</v>
      </c>
      <c r="AY94" s="91" t="s">
        <v>28</v>
      </c>
      <c r="AZ94" s="91" t="s">
        <v>28</v>
      </c>
      <c r="BA94" s="91" t="s">
        <v>28</v>
      </c>
      <c r="BB94" s="91" t="s">
        <v>28</v>
      </c>
      <c r="BC94" s="97" t="s">
        <v>28</v>
      </c>
      <c r="BD94" s="98">
        <v>105905</v>
      </c>
      <c r="BE94" s="98">
        <v>125945</v>
      </c>
      <c r="BF94" s="98">
        <v>139096</v>
      </c>
    </row>
    <row r="95" spans="1:93" x14ac:dyDescent="0.3">
      <c r="A95" s="9"/>
      <c r="B95" t="s">
        <v>104</v>
      </c>
      <c r="C95" s="91">
        <v>96254</v>
      </c>
      <c r="D95" s="104">
        <v>24923</v>
      </c>
      <c r="E95" s="105">
        <v>3.8550528983999999</v>
      </c>
      <c r="F95" s="93">
        <v>3.6335934685</v>
      </c>
      <c r="G95" s="93">
        <v>4.0900097873999997</v>
      </c>
      <c r="H95" s="93">
        <v>1.50783098E-2</v>
      </c>
      <c r="I95" s="94">
        <v>3.8620551297999999</v>
      </c>
      <c r="J95" s="93">
        <v>3.8377338692</v>
      </c>
      <c r="K95" s="93">
        <v>3.8865305239999999</v>
      </c>
      <c r="L95" s="93">
        <v>0.92926083260000003</v>
      </c>
      <c r="M95" s="93">
        <v>0.87587801789999997</v>
      </c>
      <c r="N95" s="93">
        <v>0.98589721090000004</v>
      </c>
      <c r="O95" s="104">
        <v>104303</v>
      </c>
      <c r="P95" s="104">
        <v>26746</v>
      </c>
      <c r="Q95" s="105">
        <v>3.9074274545000001</v>
      </c>
      <c r="R95" s="93">
        <v>3.6831505778000002</v>
      </c>
      <c r="S95" s="93">
        <v>4.1453611494000002</v>
      </c>
      <c r="T95" s="93">
        <v>1.8387496199999999E-2</v>
      </c>
      <c r="U95" s="94">
        <v>3.8997607119</v>
      </c>
      <c r="V95" s="93">
        <v>3.8761656835</v>
      </c>
      <c r="W95" s="93">
        <v>3.9234993680999999</v>
      </c>
      <c r="X95" s="93">
        <v>0.93136252399999997</v>
      </c>
      <c r="Y95" s="93">
        <v>0.87790456979999998</v>
      </c>
      <c r="Z95" s="93">
        <v>0.98807567590000001</v>
      </c>
      <c r="AA95" s="104">
        <v>109394</v>
      </c>
      <c r="AB95" s="104">
        <v>27578</v>
      </c>
      <c r="AC95" s="105">
        <v>3.9568492671</v>
      </c>
      <c r="AD95" s="93">
        <v>3.7297850873999998</v>
      </c>
      <c r="AE95" s="93">
        <v>4.1977368013999996</v>
      </c>
      <c r="AF95" s="93">
        <v>2.8849693100000001E-2</v>
      </c>
      <c r="AG95" s="94">
        <v>3.9667125969999999</v>
      </c>
      <c r="AH95" s="93">
        <v>3.9432759258000001</v>
      </c>
      <c r="AI95" s="93">
        <v>3.9902885629</v>
      </c>
      <c r="AJ95" s="93">
        <v>0.93622549119999998</v>
      </c>
      <c r="AK95" s="93">
        <v>0.88250010040000004</v>
      </c>
      <c r="AL95" s="93">
        <v>0.99322160979999996</v>
      </c>
      <c r="AM95" s="93">
        <v>0.67908147210000003</v>
      </c>
      <c r="AN95" s="93">
        <v>1.0126481715</v>
      </c>
      <c r="AO95" s="93">
        <v>0.95411078760000001</v>
      </c>
      <c r="AP95" s="93">
        <v>1.0747769888000001</v>
      </c>
      <c r="AQ95" s="93">
        <v>0.65724374590000001</v>
      </c>
      <c r="AR95" s="93">
        <v>1.0135859501</v>
      </c>
      <c r="AS95" s="93">
        <v>0.95493497289999996</v>
      </c>
      <c r="AT95" s="93">
        <v>1.0758392009</v>
      </c>
      <c r="AU95" s="91" t="s">
        <v>28</v>
      </c>
      <c r="AV95" s="91" t="s">
        <v>28</v>
      </c>
      <c r="AW95" s="91" t="s">
        <v>28</v>
      </c>
      <c r="AX95" s="91" t="s">
        <v>28</v>
      </c>
      <c r="AY95" s="91" t="s">
        <v>28</v>
      </c>
      <c r="AZ95" s="91" t="s">
        <v>28</v>
      </c>
      <c r="BA95" s="91" t="s">
        <v>28</v>
      </c>
      <c r="BB95" s="91" t="s">
        <v>28</v>
      </c>
      <c r="BC95" s="97" t="s">
        <v>28</v>
      </c>
      <c r="BD95" s="98">
        <v>96254</v>
      </c>
      <c r="BE95" s="98">
        <v>104303</v>
      </c>
      <c r="BF95" s="98">
        <v>109394</v>
      </c>
    </row>
    <row r="96" spans="1:93" x14ac:dyDescent="0.3">
      <c r="A96" s="9"/>
      <c r="B96" t="s">
        <v>105</v>
      </c>
      <c r="C96" s="91">
        <v>57519</v>
      </c>
      <c r="D96" s="104">
        <v>14361</v>
      </c>
      <c r="E96" s="105">
        <v>4.0228304592999997</v>
      </c>
      <c r="F96" s="93">
        <v>3.7897276027000002</v>
      </c>
      <c r="G96" s="93">
        <v>4.2702712703000003</v>
      </c>
      <c r="H96" s="93">
        <v>0.31242014210000002</v>
      </c>
      <c r="I96" s="94">
        <v>4.0052224775000003</v>
      </c>
      <c r="J96" s="93">
        <v>3.9726241217</v>
      </c>
      <c r="K96" s="93">
        <v>4.0380883272999997</v>
      </c>
      <c r="L96" s="93">
        <v>0.96970362799999998</v>
      </c>
      <c r="M96" s="93">
        <v>0.91351416439999999</v>
      </c>
      <c r="N96" s="93">
        <v>1.0293492568</v>
      </c>
      <c r="O96" s="104">
        <v>58991</v>
      </c>
      <c r="P96" s="104">
        <v>14631</v>
      </c>
      <c r="Q96" s="105">
        <v>4.0262283392000002</v>
      </c>
      <c r="R96" s="93">
        <v>3.7927955394000001</v>
      </c>
      <c r="S96" s="93">
        <v>4.2740280804999999</v>
      </c>
      <c r="T96" s="93">
        <v>0.17683892430000001</v>
      </c>
      <c r="U96" s="94">
        <v>4.0319185292000004</v>
      </c>
      <c r="V96" s="93">
        <v>3.9995132450000002</v>
      </c>
      <c r="W96" s="93">
        <v>4.0645863708999999</v>
      </c>
      <c r="X96" s="93">
        <v>0.95967954150000001</v>
      </c>
      <c r="Y96" s="93">
        <v>0.90403920930000004</v>
      </c>
      <c r="Z96" s="93">
        <v>1.0187443342</v>
      </c>
      <c r="AA96" s="104">
        <v>62086</v>
      </c>
      <c r="AB96" s="104">
        <v>14836</v>
      </c>
      <c r="AC96" s="105">
        <v>4.0937127202000001</v>
      </c>
      <c r="AD96" s="93">
        <v>3.8566583467000002</v>
      </c>
      <c r="AE96" s="93">
        <v>4.3453379400000003</v>
      </c>
      <c r="AF96" s="93">
        <v>0.29465450570000001</v>
      </c>
      <c r="AG96" s="94">
        <v>4.1848207064</v>
      </c>
      <c r="AH96" s="93">
        <v>4.1520322360000002</v>
      </c>
      <c r="AI96" s="93">
        <v>4.2178681063000001</v>
      </c>
      <c r="AJ96" s="93">
        <v>0.96860859320000003</v>
      </c>
      <c r="AK96" s="93">
        <v>0.91251943430000004</v>
      </c>
      <c r="AL96" s="93">
        <v>1.0281453431000001</v>
      </c>
      <c r="AM96" s="93">
        <v>0.59145652950000005</v>
      </c>
      <c r="AN96" s="93">
        <v>1.0167611907</v>
      </c>
      <c r="AO96" s="93">
        <v>0.95688001609999995</v>
      </c>
      <c r="AP96" s="93">
        <v>1.0803897057</v>
      </c>
      <c r="AQ96" s="93">
        <v>0.97826417099999996</v>
      </c>
      <c r="AR96" s="93">
        <v>1.000844649</v>
      </c>
      <c r="AS96" s="93">
        <v>0.94186586999999999</v>
      </c>
      <c r="AT96" s="93">
        <v>1.0635166252999999</v>
      </c>
      <c r="AU96" s="91" t="s">
        <v>28</v>
      </c>
      <c r="AV96" s="91" t="s">
        <v>28</v>
      </c>
      <c r="AW96" s="91" t="s">
        <v>28</v>
      </c>
      <c r="AX96" s="91" t="s">
        <v>28</v>
      </c>
      <c r="AY96" s="91" t="s">
        <v>28</v>
      </c>
      <c r="AZ96" s="91" t="s">
        <v>28</v>
      </c>
      <c r="BA96" s="91" t="s">
        <v>28</v>
      </c>
      <c r="BB96" s="91" t="s">
        <v>28</v>
      </c>
      <c r="BC96" s="97" t="s">
        <v>28</v>
      </c>
      <c r="BD96" s="98">
        <v>57519</v>
      </c>
      <c r="BE96" s="98">
        <v>58991</v>
      </c>
      <c r="BF96" s="98">
        <v>62086</v>
      </c>
    </row>
    <row r="97" spans="1:93" x14ac:dyDescent="0.3">
      <c r="A97" s="9"/>
      <c r="B97" t="s">
        <v>106</v>
      </c>
      <c r="C97" s="91">
        <v>22538</v>
      </c>
      <c r="D97" s="104">
        <v>6686</v>
      </c>
      <c r="E97" s="105">
        <v>3.5547988698999999</v>
      </c>
      <c r="F97" s="93">
        <v>3.3427014041000001</v>
      </c>
      <c r="G97" s="93">
        <v>3.7803541142000001</v>
      </c>
      <c r="H97" s="93">
        <v>8.6214211000000005E-7</v>
      </c>
      <c r="I97" s="94">
        <v>3.3709243194999998</v>
      </c>
      <c r="J97" s="93">
        <v>3.3272015618999999</v>
      </c>
      <c r="K97" s="93">
        <v>3.4152216378000002</v>
      </c>
      <c r="L97" s="93">
        <v>0.8568845732</v>
      </c>
      <c r="M97" s="93">
        <v>0.80575846080000002</v>
      </c>
      <c r="N97" s="93">
        <v>0.9112546842</v>
      </c>
      <c r="O97" s="104">
        <v>25364</v>
      </c>
      <c r="P97" s="104">
        <v>6811</v>
      </c>
      <c r="Q97" s="105">
        <v>3.7567795643999999</v>
      </c>
      <c r="R97" s="93">
        <v>3.5328676325999999</v>
      </c>
      <c r="S97" s="93">
        <v>3.9948829572000002</v>
      </c>
      <c r="T97" s="93">
        <v>4.2851240000000001E-4</v>
      </c>
      <c r="U97" s="94">
        <v>3.7239759213000001</v>
      </c>
      <c r="V97" s="93">
        <v>3.6784271703</v>
      </c>
      <c r="W97" s="93">
        <v>3.7700886874999999</v>
      </c>
      <c r="X97" s="93">
        <v>0.89545455110000005</v>
      </c>
      <c r="Y97" s="93">
        <v>0.84208358400000005</v>
      </c>
      <c r="Z97" s="93">
        <v>0.95220815160000005</v>
      </c>
      <c r="AA97" s="104">
        <v>28905</v>
      </c>
      <c r="AB97" s="104">
        <v>7434</v>
      </c>
      <c r="AC97" s="105">
        <v>3.8643102831</v>
      </c>
      <c r="AD97" s="93">
        <v>3.6361541441999998</v>
      </c>
      <c r="AE97" s="93">
        <v>4.1067824333000003</v>
      </c>
      <c r="AF97" s="93">
        <v>3.9201970000000003E-3</v>
      </c>
      <c r="AG97" s="94">
        <v>3.8882163035000001</v>
      </c>
      <c r="AH97" s="93">
        <v>3.8436495386999998</v>
      </c>
      <c r="AI97" s="93">
        <v>3.9332998157999999</v>
      </c>
      <c r="AJ97" s="93">
        <v>0.91432995009999996</v>
      </c>
      <c r="AK97" s="93">
        <v>0.86034619209999996</v>
      </c>
      <c r="AL97" s="93">
        <v>0.97170100280000005</v>
      </c>
      <c r="AM97" s="93">
        <v>0.38407305829999999</v>
      </c>
      <c r="AN97" s="93">
        <v>1.0286231110999999</v>
      </c>
      <c r="AO97" s="93">
        <v>0.96529074000000004</v>
      </c>
      <c r="AP97" s="93">
        <v>1.0961106957</v>
      </c>
      <c r="AQ97" s="93">
        <v>9.1465080599999998E-2</v>
      </c>
      <c r="AR97" s="93">
        <v>1.0568191625000001</v>
      </c>
      <c r="AS97" s="93">
        <v>0.99112509599999998</v>
      </c>
      <c r="AT97" s="93">
        <v>1.1268675837</v>
      </c>
      <c r="AU97" s="91">
        <v>1</v>
      </c>
      <c r="AV97" s="91">
        <v>2</v>
      </c>
      <c r="AW97" s="91">
        <v>3</v>
      </c>
      <c r="AX97" s="91" t="s">
        <v>28</v>
      </c>
      <c r="AY97" s="91" t="s">
        <v>28</v>
      </c>
      <c r="AZ97" s="91" t="s">
        <v>28</v>
      </c>
      <c r="BA97" s="91" t="s">
        <v>28</v>
      </c>
      <c r="BB97" s="91" t="s">
        <v>28</v>
      </c>
      <c r="BC97" s="97" t="s">
        <v>231</v>
      </c>
      <c r="BD97" s="98">
        <v>22538</v>
      </c>
      <c r="BE97" s="98">
        <v>25364</v>
      </c>
      <c r="BF97" s="98">
        <v>28905</v>
      </c>
    </row>
    <row r="98" spans="1:93" x14ac:dyDescent="0.3">
      <c r="A98" s="9"/>
      <c r="B98" t="s">
        <v>107</v>
      </c>
      <c r="C98" s="91">
        <v>74916</v>
      </c>
      <c r="D98" s="104">
        <v>20071</v>
      </c>
      <c r="E98" s="105">
        <v>3.8964098955000002</v>
      </c>
      <c r="F98" s="93">
        <v>3.6718265853999998</v>
      </c>
      <c r="G98" s="93">
        <v>4.1347296013000001</v>
      </c>
      <c r="H98" s="93">
        <v>3.8465729999999997E-2</v>
      </c>
      <c r="I98" s="94">
        <v>3.7325494495</v>
      </c>
      <c r="J98" s="93">
        <v>3.7059169238999998</v>
      </c>
      <c r="K98" s="93">
        <v>3.7593733694</v>
      </c>
      <c r="L98" s="93">
        <v>0.93922994029999995</v>
      </c>
      <c r="M98" s="93">
        <v>0.88509411410000005</v>
      </c>
      <c r="N98" s="93">
        <v>0.9966769258</v>
      </c>
      <c r="O98" s="104">
        <v>88657</v>
      </c>
      <c r="P98" s="104">
        <v>22331</v>
      </c>
      <c r="Q98" s="105">
        <v>4.0933375084000003</v>
      </c>
      <c r="R98" s="93">
        <v>3.8579080939999999</v>
      </c>
      <c r="S98" s="93">
        <v>4.3431340376999996</v>
      </c>
      <c r="T98" s="93">
        <v>0.41519197159999999</v>
      </c>
      <c r="U98" s="94">
        <v>3.9701312077000002</v>
      </c>
      <c r="V98" s="93">
        <v>3.9440835998999999</v>
      </c>
      <c r="W98" s="93">
        <v>3.9963508397999998</v>
      </c>
      <c r="X98" s="93">
        <v>0.97567547899999996</v>
      </c>
      <c r="Y98" s="93">
        <v>0.91955923979999998</v>
      </c>
      <c r="Z98" s="93">
        <v>1.0352162199999999</v>
      </c>
      <c r="AA98" s="104">
        <v>96182</v>
      </c>
      <c r="AB98" s="104">
        <v>23368</v>
      </c>
      <c r="AC98" s="105">
        <v>4.1446365275000003</v>
      </c>
      <c r="AD98" s="93">
        <v>3.9065273031999999</v>
      </c>
      <c r="AE98" s="93">
        <v>4.3972588981999996</v>
      </c>
      <c r="AF98" s="93">
        <v>0.51761845549999996</v>
      </c>
      <c r="AG98" s="94">
        <v>4.1159705579999999</v>
      </c>
      <c r="AH98" s="93">
        <v>4.0900405977999998</v>
      </c>
      <c r="AI98" s="93">
        <v>4.1420649085000001</v>
      </c>
      <c r="AJ98" s="93">
        <v>0.9806576159</v>
      </c>
      <c r="AK98" s="93">
        <v>0.92431887000000001</v>
      </c>
      <c r="AL98" s="93">
        <v>1.0404303005</v>
      </c>
      <c r="AM98" s="93">
        <v>0.68280958810000003</v>
      </c>
      <c r="AN98" s="93">
        <v>1.0125323208999999</v>
      </c>
      <c r="AO98" s="93">
        <v>0.95381833069999999</v>
      </c>
      <c r="AP98" s="93">
        <v>1.0748605555999999</v>
      </c>
      <c r="AQ98" s="93">
        <v>0.1068689261</v>
      </c>
      <c r="AR98" s="93">
        <v>1.0505407845000001</v>
      </c>
      <c r="AS98" s="93">
        <v>0.98942924460000004</v>
      </c>
      <c r="AT98" s="93">
        <v>1.1154268441999999</v>
      </c>
      <c r="AU98" s="91" t="s">
        <v>28</v>
      </c>
      <c r="AV98" s="91" t="s">
        <v>28</v>
      </c>
      <c r="AW98" s="91" t="s">
        <v>28</v>
      </c>
      <c r="AX98" s="91" t="s">
        <v>28</v>
      </c>
      <c r="AY98" s="91" t="s">
        <v>28</v>
      </c>
      <c r="AZ98" s="91" t="s">
        <v>28</v>
      </c>
      <c r="BA98" s="91" t="s">
        <v>28</v>
      </c>
      <c r="BB98" s="91" t="s">
        <v>28</v>
      </c>
      <c r="BC98" s="97" t="s">
        <v>28</v>
      </c>
      <c r="BD98" s="98">
        <v>74916</v>
      </c>
      <c r="BE98" s="98">
        <v>88657</v>
      </c>
      <c r="BF98" s="98">
        <v>96182</v>
      </c>
    </row>
    <row r="99" spans="1:93" x14ac:dyDescent="0.3">
      <c r="A99" s="9"/>
      <c r="B99" t="s">
        <v>108</v>
      </c>
      <c r="C99" s="91">
        <v>114935</v>
      </c>
      <c r="D99" s="104">
        <v>27550</v>
      </c>
      <c r="E99" s="105">
        <v>3.9056592330000002</v>
      </c>
      <c r="F99" s="93">
        <v>3.6814272447</v>
      </c>
      <c r="G99" s="93">
        <v>4.1435489635999998</v>
      </c>
      <c r="H99" s="93">
        <v>4.5535640299999999E-2</v>
      </c>
      <c r="I99" s="94">
        <v>4.1718693284999997</v>
      </c>
      <c r="J99" s="93">
        <v>4.1478202820999996</v>
      </c>
      <c r="K99" s="93">
        <v>4.1960578111000002</v>
      </c>
      <c r="L99" s="93">
        <v>0.94145949390000006</v>
      </c>
      <c r="M99" s="93">
        <v>0.88740835380000005</v>
      </c>
      <c r="N99" s="93">
        <v>0.99880283390000002</v>
      </c>
      <c r="O99" s="104">
        <v>124468</v>
      </c>
      <c r="P99" s="104">
        <v>28977</v>
      </c>
      <c r="Q99" s="105">
        <v>4.0144996648999998</v>
      </c>
      <c r="R99" s="93">
        <v>3.7842442616</v>
      </c>
      <c r="S99" s="93">
        <v>4.2587651443999999</v>
      </c>
      <c r="T99" s="93">
        <v>0.1436178967</v>
      </c>
      <c r="U99" s="94">
        <v>4.2954067019000002</v>
      </c>
      <c r="V99" s="93">
        <v>4.2716099472</v>
      </c>
      <c r="W99" s="93">
        <v>4.3193360261000002</v>
      </c>
      <c r="X99" s="93">
        <v>0.95688393039999997</v>
      </c>
      <c r="Y99" s="93">
        <v>0.90200095280000003</v>
      </c>
      <c r="Z99" s="93">
        <v>1.0151063071999999</v>
      </c>
      <c r="AA99" s="104">
        <v>131491</v>
      </c>
      <c r="AB99" s="104">
        <v>29665</v>
      </c>
      <c r="AC99" s="105">
        <v>4.1527946419999999</v>
      </c>
      <c r="AD99" s="93">
        <v>3.9147275733</v>
      </c>
      <c r="AE99" s="93">
        <v>4.4053393283000002</v>
      </c>
      <c r="AF99" s="93">
        <v>0.55978105619999996</v>
      </c>
      <c r="AG99" s="94">
        <v>4.4325299174000001</v>
      </c>
      <c r="AH99" s="93">
        <v>4.4086364825000004</v>
      </c>
      <c r="AI99" s="93">
        <v>4.4565528473000002</v>
      </c>
      <c r="AJ99" s="93">
        <v>0.98258789790000001</v>
      </c>
      <c r="AK99" s="93">
        <v>0.92625912629999996</v>
      </c>
      <c r="AL99" s="93">
        <v>1.0423422015999999</v>
      </c>
      <c r="AM99" s="93">
        <v>0.2640804054</v>
      </c>
      <c r="AN99" s="93">
        <v>1.0344488700000001</v>
      </c>
      <c r="AO99" s="93">
        <v>0.97475375360000005</v>
      </c>
      <c r="AP99" s="93">
        <v>1.0977997886999999</v>
      </c>
      <c r="AQ99" s="93">
        <v>0.36546214459999998</v>
      </c>
      <c r="AR99" s="93">
        <v>1.0278673651000001</v>
      </c>
      <c r="AS99" s="93">
        <v>0.96846750049999997</v>
      </c>
      <c r="AT99" s="93">
        <v>1.0909104536000001</v>
      </c>
      <c r="AU99" s="91" t="s">
        <v>28</v>
      </c>
      <c r="AV99" s="91" t="s">
        <v>28</v>
      </c>
      <c r="AW99" s="91" t="s">
        <v>28</v>
      </c>
      <c r="AX99" s="91" t="s">
        <v>28</v>
      </c>
      <c r="AY99" s="91" t="s">
        <v>28</v>
      </c>
      <c r="AZ99" s="91" t="s">
        <v>28</v>
      </c>
      <c r="BA99" s="91" t="s">
        <v>28</v>
      </c>
      <c r="BB99" s="91" t="s">
        <v>28</v>
      </c>
      <c r="BC99" s="97" t="s">
        <v>28</v>
      </c>
      <c r="BD99" s="98">
        <v>114935</v>
      </c>
      <c r="BE99" s="98">
        <v>124468</v>
      </c>
      <c r="BF99" s="98">
        <v>131491</v>
      </c>
    </row>
    <row r="100" spans="1:93" x14ac:dyDescent="0.3">
      <c r="A100" s="9"/>
      <c r="B100" t="s">
        <v>109</v>
      </c>
      <c r="C100" s="91">
        <v>47575</v>
      </c>
      <c r="D100" s="104">
        <v>12259</v>
      </c>
      <c r="E100" s="105">
        <v>4.2212763130999997</v>
      </c>
      <c r="F100" s="93">
        <v>3.9758770612999998</v>
      </c>
      <c r="G100" s="93">
        <v>4.4818221079000002</v>
      </c>
      <c r="H100" s="93">
        <v>0.56936491190000005</v>
      </c>
      <c r="I100" s="94">
        <v>3.8808222529999998</v>
      </c>
      <c r="J100" s="93">
        <v>3.8461060152000002</v>
      </c>
      <c r="K100" s="93">
        <v>3.9158518512999998</v>
      </c>
      <c r="L100" s="93">
        <v>1.0175390181999999</v>
      </c>
      <c r="M100" s="93">
        <v>0.95838550739999995</v>
      </c>
      <c r="N100" s="93">
        <v>1.0803436044000001</v>
      </c>
      <c r="O100" s="104">
        <v>53454</v>
      </c>
      <c r="P100" s="104">
        <v>12923</v>
      </c>
      <c r="Q100" s="105">
        <v>4.3767676545</v>
      </c>
      <c r="R100" s="93">
        <v>4.1229310819</v>
      </c>
      <c r="S100" s="93">
        <v>4.6462321879999999</v>
      </c>
      <c r="T100" s="93">
        <v>0.16499948810000001</v>
      </c>
      <c r="U100" s="94">
        <v>4.1363460497000002</v>
      </c>
      <c r="V100" s="93">
        <v>4.1014291779000001</v>
      </c>
      <c r="W100" s="93">
        <v>4.1715601807000002</v>
      </c>
      <c r="X100" s="93">
        <v>1.0432330266000001</v>
      </c>
      <c r="Y100" s="93">
        <v>0.98272931320000001</v>
      </c>
      <c r="Z100" s="93">
        <v>1.1074617733000001</v>
      </c>
      <c r="AA100" s="104">
        <v>53069</v>
      </c>
      <c r="AB100" s="104">
        <v>12469</v>
      </c>
      <c r="AC100" s="105">
        <v>4.3749596457999997</v>
      </c>
      <c r="AD100" s="93">
        <v>4.1205554853999997</v>
      </c>
      <c r="AE100" s="93">
        <v>4.6450707846999997</v>
      </c>
      <c r="AF100" s="93">
        <v>0.25833679700000001</v>
      </c>
      <c r="AG100" s="94">
        <v>4.2560750662000002</v>
      </c>
      <c r="AH100" s="93">
        <v>4.2200179707999999</v>
      </c>
      <c r="AI100" s="93">
        <v>4.2924402440999998</v>
      </c>
      <c r="AJ100" s="93">
        <v>1.0351541003</v>
      </c>
      <c r="AK100" s="93">
        <v>0.97495982859999997</v>
      </c>
      <c r="AL100" s="93">
        <v>1.0990647819999999</v>
      </c>
      <c r="AM100" s="93">
        <v>0.98940259190000002</v>
      </c>
      <c r="AN100" s="93">
        <v>0.99958690780000004</v>
      </c>
      <c r="AO100" s="93">
        <v>0.94046329849999999</v>
      </c>
      <c r="AP100" s="93">
        <v>1.0624274096999999</v>
      </c>
      <c r="AQ100" s="93">
        <v>0.24475596769999999</v>
      </c>
      <c r="AR100" s="93">
        <v>1.0368351489000001</v>
      </c>
      <c r="AS100" s="93">
        <v>0.97552588939999996</v>
      </c>
      <c r="AT100" s="93">
        <v>1.1019975355</v>
      </c>
      <c r="AU100" s="91" t="s">
        <v>28</v>
      </c>
      <c r="AV100" s="91" t="s">
        <v>28</v>
      </c>
      <c r="AW100" s="91" t="s">
        <v>28</v>
      </c>
      <c r="AX100" s="91" t="s">
        <v>28</v>
      </c>
      <c r="AY100" s="91" t="s">
        <v>28</v>
      </c>
      <c r="AZ100" s="91" t="s">
        <v>28</v>
      </c>
      <c r="BA100" s="91" t="s">
        <v>28</v>
      </c>
      <c r="BB100" s="91" t="s">
        <v>28</v>
      </c>
      <c r="BC100" s="97" t="s">
        <v>28</v>
      </c>
      <c r="BD100" s="98">
        <v>47575</v>
      </c>
      <c r="BE100" s="98">
        <v>53454</v>
      </c>
      <c r="BF100" s="98">
        <v>53069</v>
      </c>
    </row>
    <row r="101" spans="1:93" x14ac:dyDescent="0.3">
      <c r="A101" s="9"/>
      <c r="B101" t="s">
        <v>152</v>
      </c>
      <c r="C101" s="91">
        <v>41861</v>
      </c>
      <c r="D101" s="104">
        <v>12107</v>
      </c>
      <c r="E101" s="105">
        <v>3.8196228739999998</v>
      </c>
      <c r="F101" s="93">
        <v>3.5954881970999999</v>
      </c>
      <c r="G101" s="93">
        <v>4.0577296045000004</v>
      </c>
      <c r="H101" s="93">
        <v>7.4257302000000002E-3</v>
      </c>
      <c r="I101" s="94">
        <v>3.4575865202</v>
      </c>
      <c r="J101" s="93">
        <v>3.4246226765999999</v>
      </c>
      <c r="K101" s="93">
        <v>3.4908676586</v>
      </c>
      <c r="L101" s="93">
        <v>0.92072042210000005</v>
      </c>
      <c r="M101" s="93">
        <v>0.86669273899999999</v>
      </c>
      <c r="N101" s="93">
        <v>0.97811607</v>
      </c>
      <c r="O101" s="104">
        <v>50032</v>
      </c>
      <c r="P101" s="104">
        <v>13640</v>
      </c>
      <c r="Q101" s="105">
        <v>3.9140598139999998</v>
      </c>
      <c r="R101" s="93">
        <v>3.6860909755</v>
      </c>
      <c r="S101" s="93">
        <v>4.1561275424000002</v>
      </c>
      <c r="T101" s="93">
        <v>2.3387117200000002E-2</v>
      </c>
      <c r="U101" s="94">
        <v>3.6680351905999999</v>
      </c>
      <c r="V101" s="93">
        <v>3.6360347244</v>
      </c>
      <c r="W101" s="93">
        <v>3.7003172906000001</v>
      </c>
      <c r="X101" s="93">
        <v>0.93294339299999995</v>
      </c>
      <c r="Y101" s="93">
        <v>0.87860543400000002</v>
      </c>
      <c r="Z101" s="93">
        <v>0.9906419205</v>
      </c>
      <c r="AA101" s="104">
        <v>52031</v>
      </c>
      <c r="AB101" s="104">
        <v>13450</v>
      </c>
      <c r="AC101" s="105">
        <v>4.0327794032000002</v>
      </c>
      <c r="AD101" s="93">
        <v>3.7979058955</v>
      </c>
      <c r="AE101" s="93">
        <v>4.2821781692999998</v>
      </c>
      <c r="AF101" s="93">
        <v>0.1256217822</v>
      </c>
      <c r="AG101" s="94">
        <v>3.8684758364</v>
      </c>
      <c r="AH101" s="93">
        <v>3.8353785489000001</v>
      </c>
      <c r="AI101" s="93">
        <v>3.9018587359999999</v>
      </c>
      <c r="AJ101" s="93">
        <v>0.95419123210000001</v>
      </c>
      <c r="AK101" s="93">
        <v>0.89861808539999999</v>
      </c>
      <c r="AL101" s="93">
        <v>1.0132011834000001</v>
      </c>
      <c r="AM101" s="93">
        <v>0.3395642358</v>
      </c>
      <c r="AN101" s="93">
        <v>1.0303315725</v>
      </c>
      <c r="AO101" s="93">
        <v>0.96904690550000006</v>
      </c>
      <c r="AP101" s="93">
        <v>1.0954920173</v>
      </c>
      <c r="AQ101" s="93">
        <v>0.43839554190000002</v>
      </c>
      <c r="AR101" s="93">
        <v>1.0247241529</v>
      </c>
      <c r="AS101" s="93">
        <v>0.96333827500000002</v>
      </c>
      <c r="AT101" s="93">
        <v>1.090021664</v>
      </c>
      <c r="AU101" s="91" t="s">
        <v>28</v>
      </c>
      <c r="AV101" s="91" t="s">
        <v>28</v>
      </c>
      <c r="AW101" s="91" t="s">
        <v>28</v>
      </c>
      <c r="AX101" s="91" t="s">
        <v>28</v>
      </c>
      <c r="AY101" s="91" t="s">
        <v>28</v>
      </c>
      <c r="AZ101" s="91" t="s">
        <v>28</v>
      </c>
      <c r="BA101" s="91" t="s">
        <v>28</v>
      </c>
      <c r="BB101" s="91" t="s">
        <v>28</v>
      </c>
      <c r="BC101" s="97" t="s">
        <v>28</v>
      </c>
      <c r="BD101" s="98">
        <v>41861</v>
      </c>
      <c r="BE101" s="98">
        <v>50032</v>
      </c>
      <c r="BF101" s="98">
        <v>52031</v>
      </c>
    </row>
    <row r="102" spans="1:93" x14ac:dyDescent="0.3">
      <c r="A102" s="9"/>
      <c r="B102" t="s">
        <v>153</v>
      </c>
      <c r="C102" s="91">
        <v>41859</v>
      </c>
      <c r="D102" s="104">
        <v>10148</v>
      </c>
      <c r="E102" s="105">
        <v>4.4674723160000003</v>
      </c>
      <c r="F102" s="93">
        <v>4.2078633592000001</v>
      </c>
      <c r="G102" s="93">
        <v>4.7430981452000003</v>
      </c>
      <c r="H102" s="93">
        <v>1.53086931E-2</v>
      </c>
      <c r="I102" s="94">
        <v>4.1248521876000002</v>
      </c>
      <c r="J102" s="93">
        <v>4.0855258499999998</v>
      </c>
      <c r="K102" s="93">
        <v>4.1645570716</v>
      </c>
      <c r="L102" s="93">
        <v>1.0768845858</v>
      </c>
      <c r="M102" s="93">
        <v>1.0143058245000001</v>
      </c>
      <c r="N102" s="93">
        <v>1.1433242157000001</v>
      </c>
      <c r="O102" s="104">
        <v>46200</v>
      </c>
      <c r="P102" s="104">
        <v>11095</v>
      </c>
      <c r="Q102" s="105">
        <v>4.5139062801999996</v>
      </c>
      <c r="R102" s="93">
        <v>4.2521199117000004</v>
      </c>
      <c r="S102" s="93">
        <v>4.7918098101000002</v>
      </c>
      <c r="T102" s="93">
        <v>1.63683287E-2</v>
      </c>
      <c r="U102" s="94">
        <v>4.1640378549000001</v>
      </c>
      <c r="V102" s="93">
        <v>4.1262403438000002</v>
      </c>
      <c r="W102" s="93">
        <v>4.2021816017000004</v>
      </c>
      <c r="X102" s="93">
        <v>1.0759209723000001</v>
      </c>
      <c r="Y102" s="93">
        <v>1.0135223697</v>
      </c>
      <c r="Z102" s="93">
        <v>1.1421612125</v>
      </c>
      <c r="AA102" s="104">
        <v>47715</v>
      </c>
      <c r="AB102" s="104">
        <v>10971</v>
      </c>
      <c r="AC102" s="105">
        <v>4.5142089342</v>
      </c>
      <c r="AD102" s="93">
        <v>4.2521369555000001</v>
      </c>
      <c r="AE102" s="93">
        <v>4.7924331965000002</v>
      </c>
      <c r="AF102" s="93">
        <v>3.0847382400000001E-2</v>
      </c>
      <c r="AG102" s="94">
        <v>4.3491933279000001</v>
      </c>
      <c r="AH102" s="93">
        <v>4.3103440981999999</v>
      </c>
      <c r="AI102" s="93">
        <v>4.3883927065000004</v>
      </c>
      <c r="AJ102" s="93">
        <v>1.0681017121</v>
      </c>
      <c r="AK102" s="93">
        <v>1.0060931667999999</v>
      </c>
      <c r="AL102" s="93">
        <v>1.1339320304</v>
      </c>
      <c r="AM102" s="93">
        <v>0.99827751909999995</v>
      </c>
      <c r="AN102" s="93">
        <v>1.0000670491999999</v>
      </c>
      <c r="AO102" s="93">
        <v>0.94100740029999996</v>
      </c>
      <c r="AP102" s="93">
        <v>1.0628334089</v>
      </c>
      <c r="AQ102" s="93">
        <v>0.73941284829999998</v>
      </c>
      <c r="AR102" s="93">
        <v>1.0103937889000001</v>
      </c>
      <c r="AS102" s="93">
        <v>0.95067105919999995</v>
      </c>
      <c r="AT102" s="93">
        <v>1.0738683993</v>
      </c>
      <c r="AU102" s="91" t="s">
        <v>28</v>
      </c>
      <c r="AV102" s="91" t="s">
        <v>28</v>
      </c>
      <c r="AW102" s="91" t="s">
        <v>28</v>
      </c>
      <c r="AX102" s="91" t="s">
        <v>28</v>
      </c>
      <c r="AY102" s="91" t="s">
        <v>28</v>
      </c>
      <c r="AZ102" s="91" t="s">
        <v>28</v>
      </c>
      <c r="BA102" s="91" t="s">
        <v>28</v>
      </c>
      <c r="BB102" s="91" t="s">
        <v>28</v>
      </c>
      <c r="BC102" s="97" t="s">
        <v>28</v>
      </c>
      <c r="BD102" s="98">
        <v>41859</v>
      </c>
      <c r="BE102" s="98">
        <v>46200</v>
      </c>
      <c r="BF102" s="98">
        <v>47715</v>
      </c>
    </row>
    <row r="103" spans="1:93" x14ac:dyDescent="0.3">
      <c r="A103" s="9"/>
      <c r="B103" t="s">
        <v>110</v>
      </c>
      <c r="C103" s="91">
        <v>98860</v>
      </c>
      <c r="D103" s="104">
        <v>23644</v>
      </c>
      <c r="E103" s="105">
        <v>4.0568372362999998</v>
      </c>
      <c r="F103" s="93">
        <v>3.823646439</v>
      </c>
      <c r="G103" s="93">
        <v>4.3042495231000002</v>
      </c>
      <c r="H103" s="93">
        <v>0.45938489519999998</v>
      </c>
      <c r="I103" s="94">
        <v>4.1811876162999999</v>
      </c>
      <c r="J103" s="93">
        <v>4.1552049006000003</v>
      </c>
      <c r="K103" s="93">
        <v>4.2073328032999999</v>
      </c>
      <c r="L103" s="93">
        <v>0.97790096459999998</v>
      </c>
      <c r="M103" s="93">
        <v>0.92169030279999997</v>
      </c>
      <c r="N103" s="93">
        <v>1.0375397176000001</v>
      </c>
      <c r="O103" s="104">
        <v>104231</v>
      </c>
      <c r="P103" s="104">
        <v>24092</v>
      </c>
      <c r="Q103" s="105">
        <v>4.0909971813999997</v>
      </c>
      <c r="R103" s="93">
        <v>3.8559937882000002</v>
      </c>
      <c r="S103" s="93">
        <v>4.3403228474000004</v>
      </c>
      <c r="T103" s="93">
        <v>0.40384215340000001</v>
      </c>
      <c r="U103" s="94">
        <v>4.3263739000000001</v>
      </c>
      <c r="V103" s="93">
        <v>4.3001886884999996</v>
      </c>
      <c r="W103" s="93">
        <v>4.3527185616999997</v>
      </c>
      <c r="X103" s="93">
        <v>0.97511764580000004</v>
      </c>
      <c r="Y103" s="93">
        <v>0.9191029517</v>
      </c>
      <c r="Z103" s="93">
        <v>1.0345461532</v>
      </c>
      <c r="AA103" s="104">
        <v>104410</v>
      </c>
      <c r="AB103" s="104">
        <v>23623</v>
      </c>
      <c r="AC103" s="105">
        <v>4.1629706647000004</v>
      </c>
      <c r="AD103" s="93">
        <v>3.9238837768999999</v>
      </c>
      <c r="AE103" s="93">
        <v>4.4166253998</v>
      </c>
      <c r="AF103" s="93">
        <v>0.61639223740000004</v>
      </c>
      <c r="AG103" s="94">
        <v>4.4198450661999997</v>
      </c>
      <c r="AH103" s="93">
        <v>4.3931169951999998</v>
      </c>
      <c r="AI103" s="93">
        <v>4.4467357529999996</v>
      </c>
      <c r="AJ103" s="93">
        <v>0.98499563469999996</v>
      </c>
      <c r="AK103" s="93">
        <v>0.92842556499999995</v>
      </c>
      <c r="AL103" s="93">
        <v>1.0450125857999999</v>
      </c>
      <c r="AM103" s="93">
        <v>0.56656448670000004</v>
      </c>
      <c r="AN103" s="93">
        <v>1.0175931392999999</v>
      </c>
      <c r="AO103" s="93">
        <v>0.95867597729999998</v>
      </c>
      <c r="AP103" s="93">
        <v>1.0801311618</v>
      </c>
      <c r="AQ103" s="93">
        <v>0.78306841240000002</v>
      </c>
      <c r="AR103" s="93">
        <v>1.0084203391</v>
      </c>
      <c r="AS103" s="93">
        <v>0.94998737099999997</v>
      </c>
      <c r="AT103" s="93">
        <v>1.0704474725999999</v>
      </c>
      <c r="AU103" s="91" t="s">
        <v>28</v>
      </c>
      <c r="AV103" s="91" t="s">
        <v>28</v>
      </c>
      <c r="AW103" s="91" t="s">
        <v>28</v>
      </c>
      <c r="AX103" s="91" t="s">
        <v>28</v>
      </c>
      <c r="AY103" s="91" t="s">
        <v>28</v>
      </c>
      <c r="AZ103" s="91" t="s">
        <v>28</v>
      </c>
      <c r="BA103" s="91" t="s">
        <v>28</v>
      </c>
      <c r="BB103" s="91" t="s">
        <v>28</v>
      </c>
      <c r="BC103" s="97" t="s">
        <v>28</v>
      </c>
      <c r="BD103" s="98">
        <v>98860</v>
      </c>
      <c r="BE103" s="98">
        <v>104231</v>
      </c>
      <c r="BF103" s="98">
        <v>104410</v>
      </c>
    </row>
    <row r="104" spans="1:93" x14ac:dyDescent="0.3">
      <c r="A104" s="9"/>
      <c r="B104" t="s">
        <v>111</v>
      </c>
      <c r="C104" s="91">
        <v>76995</v>
      </c>
      <c r="D104" s="104">
        <v>18726</v>
      </c>
      <c r="E104" s="105">
        <v>4.0119804687</v>
      </c>
      <c r="F104" s="93">
        <v>3.7809869395</v>
      </c>
      <c r="G104" s="93">
        <v>4.2570861890999998</v>
      </c>
      <c r="H104" s="93">
        <v>0.26868616919999999</v>
      </c>
      <c r="I104" s="94">
        <v>4.1116629285000004</v>
      </c>
      <c r="J104" s="93">
        <v>4.0827227352</v>
      </c>
      <c r="K104" s="93">
        <v>4.1408082631000003</v>
      </c>
      <c r="L104" s="93">
        <v>0.96708823690000001</v>
      </c>
      <c r="M104" s="93">
        <v>0.91140722679999997</v>
      </c>
      <c r="N104" s="93">
        <v>1.0261709918999999</v>
      </c>
      <c r="O104" s="104">
        <v>81608</v>
      </c>
      <c r="P104" s="104">
        <v>19907</v>
      </c>
      <c r="Q104" s="105">
        <v>3.999021387</v>
      </c>
      <c r="R104" s="93">
        <v>3.768930643</v>
      </c>
      <c r="S104" s="93">
        <v>4.2431590199000002</v>
      </c>
      <c r="T104" s="93">
        <v>0.1128560887</v>
      </c>
      <c r="U104" s="94">
        <v>4.0994625005999996</v>
      </c>
      <c r="V104" s="93">
        <v>4.0714327221</v>
      </c>
      <c r="W104" s="93">
        <v>4.1276852500999999</v>
      </c>
      <c r="X104" s="93">
        <v>0.95319457510000005</v>
      </c>
      <c r="Y104" s="93">
        <v>0.89835084519999997</v>
      </c>
      <c r="Z104" s="93">
        <v>1.0113864788</v>
      </c>
      <c r="AA104" s="104">
        <v>87970</v>
      </c>
      <c r="AB104" s="104">
        <v>20962</v>
      </c>
      <c r="AC104" s="105">
        <v>4.1103212442999997</v>
      </c>
      <c r="AD104" s="93">
        <v>3.8740251715</v>
      </c>
      <c r="AE104" s="93">
        <v>4.3610301904000002</v>
      </c>
      <c r="AF104" s="93">
        <v>0.3566360307</v>
      </c>
      <c r="AG104" s="94">
        <v>4.1966415418</v>
      </c>
      <c r="AH104" s="93">
        <v>4.1690008750000001</v>
      </c>
      <c r="AI104" s="93">
        <v>4.2244654675</v>
      </c>
      <c r="AJ104" s="93">
        <v>0.97253831670000002</v>
      </c>
      <c r="AK104" s="93">
        <v>0.91662857850000001</v>
      </c>
      <c r="AL104" s="93">
        <v>1.0318582680999999</v>
      </c>
      <c r="AM104" s="93">
        <v>0.36825786199999999</v>
      </c>
      <c r="AN104" s="93">
        <v>1.0278317735</v>
      </c>
      <c r="AO104" s="93">
        <v>0.96816973770000003</v>
      </c>
      <c r="AP104" s="93">
        <v>1.0911703945</v>
      </c>
      <c r="AQ104" s="93">
        <v>0.91567622459999998</v>
      </c>
      <c r="AR104" s="93">
        <v>0.99676990409999999</v>
      </c>
      <c r="AS104" s="93">
        <v>0.93882701290000004</v>
      </c>
      <c r="AT104" s="93">
        <v>1.0582889371999999</v>
      </c>
      <c r="AU104" s="91" t="s">
        <v>28</v>
      </c>
      <c r="AV104" s="91" t="s">
        <v>28</v>
      </c>
      <c r="AW104" s="91" t="s">
        <v>28</v>
      </c>
      <c r="AX104" s="91" t="s">
        <v>28</v>
      </c>
      <c r="AY104" s="91" t="s">
        <v>28</v>
      </c>
      <c r="AZ104" s="91" t="s">
        <v>28</v>
      </c>
      <c r="BA104" s="91" t="s">
        <v>28</v>
      </c>
      <c r="BB104" s="91" t="s">
        <v>28</v>
      </c>
      <c r="BC104" s="97" t="s">
        <v>28</v>
      </c>
      <c r="BD104" s="98">
        <v>76995</v>
      </c>
      <c r="BE104" s="98">
        <v>81608</v>
      </c>
      <c r="BF104" s="98">
        <v>87970</v>
      </c>
    </row>
    <row r="105" spans="1:93" x14ac:dyDescent="0.3">
      <c r="A105" s="9"/>
      <c r="B105" s="3" t="s">
        <v>167</v>
      </c>
      <c r="C105" s="101">
        <v>2796</v>
      </c>
      <c r="D105" s="102">
        <v>655</v>
      </c>
      <c r="E105" s="100">
        <v>4.3797870557999996</v>
      </c>
      <c r="F105" s="99">
        <v>4.0698733376999998</v>
      </c>
      <c r="G105" s="99">
        <v>4.7133001601000002</v>
      </c>
      <c r="H105" s="99">
        <v>0.14738458339999999</v>
      </c>
      <c r="I105" s="103">
        <v>4.2687022901000002</v>
      </c>
      <c r="J105" s="99">
        <v>4.1133737049999999</v>
      </c>
      <c r="K105" s="99">
        <v>4.4298963692999997</v>
      </c>
      <c r="L105" s="99">
        <v>1.0557480463</v>
      </c>
      <c r="M105" s="99">
        <v>0.98104331789999999</v>
      </c>
      <c r="N105" s="99">
        <v>1.1361414087999999</v>
      </c>
      <c r="O105" s="102">
        <v>2964</v>
      </c>
      <c r="P105" s="102">
        <v>670</v>
      </c>
      <c r="Q105" s="100">
        <v>4.6275774284000004</v>
      </c>
      <c r="R105" s="99">
        <v>4.3053664665999998</v>
      </c>
      <c r="S105" s="99">
        <v>4.9739024589999996</v>
      </c>
      <c r="T105" s="99">
        <v>7.7518403E-3</v>
      </c>
      <c r="U105" s="103">
        <v>4.4238805970000001</v>
      </c>
      <c r="V105" s="99">
        <v>4.2674511814000002</v>
      </c>
      <c r="W105" s="99">
        <v>4.5860441525000004</v>
      </c>
      <c r="X105" s="99">
        <v>1.1030152815000001</v>
      </c>
      <c r="Y105" s="99">
        <v>1.0262140566</v>
      </c>
      <c r="Z105" s="99">
        <v>1.1855642625</v>
      </c>
      <c r="AA105" s="102">
        <v>2947</v>
      </c>
      <c r="AB105" s="102">
        <v>632</v>
      </c>
      <c r="AC105" s="100">
        <v>4.7708511441999999</v>
      </c>
      <c r="AD105" s="99">
        <v>4.4359298199000001</v>
      </c>
      <c r="AE105" s="99">
        <v>5.1310596795999999</v>
      </c>
      <c r="AF105" s="99">
        <v>1.1024775999999999E-3</v>
      </c>
      <c r="AG105" s="103">
        <v>4.6629746834999999</v>
      </c>
      <c r="AH105" s="99">
        <v>4.4976244793999998</v>
      </c>
      <c r="AI105" s="99">
        <v>4.8344038056</v>
      </c>
      <c r="AJ105" s="99">
        <v>1.1288255262</v>
      </c>
      <c r="AK105" s="99">
        <v>1.0495801821999999</v>
      </c>
      <c r="AL105" s="99">
        <v>1.2140540476999999</v>
      </c>
      <c r="AM105" s="99">
        <v>0.47697269609999998</v>
      </c>
      <c r="AN105" s="99">
        <v>1.0309608468</v>
      </c>
      <c r="AO105" s="99">
        <v>0.94786751920000001</v>
      </c>
      <c r="AP105" s="99">
        <v>1.1213384214</v>
      </c>
      <c r="AQ105" s="99">
        <v>0.20204611010000001</v>
      </c>
      <c r="AR105" s="99">
        <v>1.0565758949999999</v>
      </c>
      <c r="AS105" s="99">
        <v>0.97091526230000003</v>
      </c>
      <c r="AT105" s="99">
        <v>1.1497940812</v>
      </c>
      <c r="AU105" s="101" t="s">
        <v>28</v>
      </c>
      <c r="AV105" s="101" t="s">
        <v>28</v>
      </c>
      <c r="AW105" s="101">
        <v>3</v>
      </c>
      <c r="AX105" s="101" t="s">
        <v>28</v>
      </c>
      <c r="AY105" s="101" t="s">
        <v>28</v>
      </c>
      <c r="AZ105" s="101" t="s">
        <v>28</v>
      </c>
      <c r="BA105" s="101" t="s">
        <v>28</v>
      </c>
      <c r="BB105" s="101" t="s">
        <v>28</v>
      </c>
      <c r="BC105" s="95">
        <v>-3</v>
      </c>
      <c r="BD105" s="96">
        <v>2796</v>
      </c>
      <c r="BE105" s="96">
        <v>2964</v>
      </c>
      <c r="BF105" s="96">
        <v>2947</v>
      </c>
      <c r="CO105" s="4"/>
    </row>
    <row r="106" spans="1:93" x14ac:dyDescent="0.3">
      <c r="A106" s="9"/>
      <c r="B106" t="s">
        <v>115</v>
      </c>
      <c r="C106" s="91">
        <v>94228</v>
      </c>
      <c r="D106" s="104">
        <v>24917</v>
      </c>
      <c r="E106" s="105">
        <v>4.0084441161999997</v>
      </c>
      <c r="F106" s="93">
        <v>3.7779050086999999</v>
      </c>
      <c r="G106" s="93">
        <v>4.2530514121999996</v>
      </c>
      <c r="H106" s="93">
        <v>0.25574240120000002</v>
      </c>
      <c r="I106" s="94">
        <v>3.7816751614999999</v>
      </c>
      <c r="J106" s="93">
        <v>3.7576062424000001</v>
      </c>
      <c r="K106" s="93">
        <v>3.8058982512999999</v>
      </c>
      <c r="L106" s="93">
        <v>0.96623579879999999</v>
      </c>
      <c r="M106" s="93">
        <v>0.9106643271</v>
      </c>
      <c r="N106" s="93">
        <v>1.0251984085000001</v>
      </c>
      <c r="O106" s="104">
        <v>102490</v>
      </c>
      <c r="P106" s="104">
        <v>25769</v>
      </c>
      <c r="Q106" s="105">
        <v>4.167810727</v>
      </c>
      <c r="R106" s="93">
        <v>3.9280020149000001</v>
      </c>
      <c r="S106" s="93">
        <v>4.4222600168000001</v>
      </c>
      <c r="T106" s="93">
        <v>0.82733306169999998</v>
      </c>
      <c r="U106" s="94">
        <v>3.9772594978</v>
      </c>
      <c r="V106" s="93">
        <v>3.9529843138</v>
      </c>
      <c r="W106" s="93">
        <v>4.0016837553000002</v>
      </c>
      <c r="X106" s="93">
        <v>0.99342668889999997</v>
      </c>
      <c r="Y106" s="93">
        <v>0.93626661359999996</v>
      </c>
      <c r="Z106" s="93">
        <v>1.0540764477</v>
      </c>
      <c r="AA106" s="104">
        <v>101911</v>
      </c>
      <c r="AB106" s="104">
        <v>24793</v>
      </c>
      <c r="AC106" s="105">
        <v>4.2473425532000002</v>
      </c>
      <c r="AD106" s="93">
        <v>4.0030555088000002</v>
      </c>
      <c r="AE106" s="93">
        <v>4.50653725</v>
      </c>
      <c r="AF106" s="93">
        <v>0.86999217620000002</v>
      </c>
      <c r="AG106" s="94">
        <v>4.1104747308</v>
      </c>
      <c r="AH106" s="93">
        <v>4.0853155187999999</v>
      </c>
      <c r="AI106" s="93">
        <v>4.1357888845000002</v>
      </c>
      <c r="AJ106" s="93">
        <v>1.0049587688999999</v>
      </c>
      <c r="AK106" s="93">
        <v>0.94715829610000002</v>
      </c>
      <c r="AL106" s="93">
        <v>1.0662865238000001</v>
      </c>
      <c r="AM106" s="93">
        <v>0.5357563286</v>
      </c>
      <c r="AN106" s="93">
        <v>1.0190823986999999</v>
      </c>
      <c r="AO106" s="93">
        <v>0.95990016769999997</v>
      </c>
      <c r="AP106" s="93">
        <v>1.0819134847</v>
      </c>
      <c r="AQ106" s="93">
        <v>0.2014869671</v>
      </c>
      <c r="AR106" s="93">
        <v>1.0397577229999999</v>
      </c>
      <c r="AS106" s="93">
        <v>0.97937949040000005</v>
      </c>
      <c r="AT106" s="93">
        <v>1.103858242</v>
      </c>
      <c r="AU106" s="91" t="s">
        <v>28</v>
      </c>
      <c r="AV106" s="91" t="s">
        <v>28</v>
      </c>
      <c r="AW106" s="91" t="s">
        <v>28</v>
      </c>
      <c r="AX106" s="91" t="s">
        <v>28</v>
      </c>
      <c r="AY106" s="91" t="s">
        <v>28</v>
      </c>
      <c r="AZ106" s="91" t="s">
        <v>28</v>
      </c>
      <c r="BA106" s="91" t="s">
        <v>28</v>
      </c>
      <c r="BB106" s="91" t="s">
        <v>28</v>
      </c>
      <c r="BC106" s="97" t="s">
        <v>28</v>
      </c>
      <c r="BD106" s="98">
        <v>94228</v>
      </c>
      <c r="BE106" s="98">
        <v>102490</v>
      </c>
      <c r="BF106" s="98">
        <v>101911</v>
      </c>
    </row>
    <row r="107" spans="1:93" x14ac:dyDescent="0.3">
      <c r="A107" s="9"/>
      <c r="B107" t="s">
        <v>116</v>
      </c>
      <c r="C107" s="91">
        <v>104911</v>
      </c>
      <c r="D107" s="104">
        <v>23684</v>
      </c>
      <c r="E107" s="105">
        <v>4.6427914523</v>
      </c>
      <c r="F107" s="93">
        <v>4.3760992376000001</v>
      </c>
      <c r="G107" s="93">
        <v>4.9257366660999997</v>
      </c>
      <c r="H107" s="93">
        <v>1.919387E-4</v>
      </c>
      <c r="I107" s="94">
        <v>4.4296149298999996</v>
      </c>
      <c r="J107" s="93">
        <v>4.4028916214000002</v>
      </c>
      <c r="K107" s="93">
        <v>4.4565004352999997</v>
      </c>
      <c r="L107" s="93">
        <v>1.1191452787</v>
      </c>
      <c r="M107" s="93">
        <v>1.0548590974000001</v>
      </c>
      <c r="N107" s="93">
        <v>1.1873492468</v>
      </c>
      <c r="O107" s="104">
        <v>111190</v>
      </c>
      <c r="P107" s="104">
        <v>25036</v>
      </c>
      <c r="Q107" s="105">
        <v>4.6326274663999998</v>
      </c>
      <c r="R107" s="93">
        <v>4.3664584494999996</v>
      </c>
      <c r="S107" s="93">
        <v>4.9150215193999998</v>
      </c>
      <c r="T107" s="93">
        <v>1.0242573000000001E-3</v>
      </c>
      <c r="U107" s="94">
        <v>4.4412046652999999</v>
      </c>
      <c r="V107" s="93">
        <v>4.4151766957999996</v>
      </c>
      <c r="W107" s="93">
        <v>4.4673860726000001</v>
      </c>
      <c r="X107" s="93">
        <v>1.1042189931999999</v>
      </c>
      <c r="Y107" s="93">
        <v>1.0407757558999999</v>
      </c>
      <c r="Z107" s="93">
        <v>1.1715295807999999</v>
      </c>
      <c r="AA107" s="104">
        <v>101641</v>
      </c>
      <c r="AB107" s="104">
        <v>22489</v>
      </c>
      <c r="AC107" s="105">
        <v>4.6372415092999999</v>
      </c>
      <c r="AD107" s="93">
        <v>4.3705558662000001</v>
      </c>
      <c r="AE107" s="93">
        <v>4.9201999641</v>
      </c>
      <c r="AF107" s="93">
        <v>2.1409965000000002E-3</v>
      </c>
      <c r="AG107" s="94">
        <v>4.5195873538000004</v>
      </c>
      <c r="AH107" s="93">
        <v>4.4918874579999999</v>
      </c>
      <c r="AI107" s="93">
        <v>4.5474580651999998</v>
      </c>
      <c r="AJ107" s="93">
        <v>1.0972123063000001</v>
      </c>
      <c r="AK107" s="93">
        <v>1.0341121272</v>
      </c>
      <c r="AL107" s="93">
        <v>1.1641627763</v>
      </c>
      <c r="AM107" s="93">
        <v>0.97394294979999996</v>
      </c>
      <c r="AN107" s="93">
        <v>1.0009959882999999</v>
      </c>
      <c r="AO107" s="93">
        <v>0.94295303340000003</v>
      </c>
      <c r="AP107" s="93">
        <v>1.0626117454999999</v>
      </c>
      <c r="AQ107" s="93">
        <v>0.94260347259999999</v>
      </c>
      <c r="AR107" s="93">
        <v>0.99781080280000001</v>
      </c>
      <c r="AS107" s="93">
        <v>0.94002174679999995</v>
      </c>
      <c r="AT107" s="93">
        <v>1.0591525159999999</v>
      </c>
      <c r="AU107" s="91">
        <v>1</v>
      </c>
      <c r="AV107" s="91">
        <v>2</v>
      </c>
      <c r="AW107" s="91">
        <v>3</v>
      </c>
      <c r="AX107" s="91" t="s">
        <v>28</v>
      </c>
      <c r="AY107" s="91" t="s">
        <v>28</v>
      </c>
      <c r="AZ107" s="91" t="s">
        <v>28</v>
      </c>
      <c r="BA107" s="91" t="s">
        <v>28</v>
      </c>
      <c r="BB107" s="91" t="s">
        <v>28</v>
      </c>
      <c r="BC107" s="97" t="s">
        <v>231</v>
      </c>
      <c r="BD107" s="98">
        <v>104911</v>
      </c>
      <c r="BE107" s="98">
        <v>111190</v>
      </c>
      <c r="BF107" s="98">
        <v>101641</v>
      </c>
    </row>
    <row r="108" spans="1:93" x14ac:dyDescent="0.3">
      <c r="A108" s="9"/>
      <c r="B108" t="s">
        <v>117</v>
      </c>
      <c r="C108" s="91">
        <v>79408</v>
      </c>
      <c r="D108" s="104">
        <v>19614</v>
      </c>
      <c r="E108" s="105">
        <v>4.3493185695000003</v>
      </c>
      <c r="F108" s="93">
        <v>4.0986057769000004</v>
      </c>
      <c r="G108" s="93">
        <v>4.6153675296000003</v>
      </c>
      <c r="H108" s="93">
        <v>0.11866433429999999</v>
      </c>
      <c r="I108" s="94">
        <v>4.0485367595000001</v>
      </c>
      <c r="J108" s="93">
        <v>4.0204756654000002</v>
      </c>
      <c r="K108" s="93">
        <v>4.0767937072000002</v>
      </c>
      <c r="L108" s="93">
        <v>1.0484036151</v>
      </c>
      <c r="M108" s="93">
        <v>0.98796927489999997</v>
      </c>
      <c r="N108" s="93">
        <v>1.1125347398000001</v>
      </c>
      <c r="O108" s="104">
        <v>88009</v>
      </c>
      <c r="P108" s="104">
        <v>21194</v>
      </c>
      <c r="Q108" s="105">
        <v>4.4240981572999996</v>
      </c>
      <c r="R108" s="93">
        <v>4.1693596618999997</v>
      </c>
      <c r="S108" s="93">
        <v>4.6944006017</v>
      </c>
      <c r="T108" s="93">
        <v>7.9382057699999994E-2</v>
      </c>
      <c r="U108" s="94">
        <v>4.1525431725999997</v>
      </c>
      <c r="V108" s="93">
        <v>4.1251989948999999</v>
      </c>
      <c r="W108" s="93">
        <v>4.1800686030999996</v>
      </c>
      <c r="X108" s="93">
        <v>1.0545145813000001</v>
      </c>
      <c r="Y108" s="93">
        <v>0.99379588829999999</v>
      </c>
      <c r="Z108" s="93">
        <v>1.1189430498999999</v>
      </c>
      <c r="AA108" s="104">
        <v>90372</v>
      </c>
      <c r="AB108" s="104">
        <v>20912</v>
      </c>
      <c r="AC108" s="105">
        <v>4.5284511901000002</v>
      </c>
      <c r="AD108" s="93">
        <v>4.2676710362000003</v>
      </c>
      <c r="AE108" s="93">
        <v>4.8051665666999996</v>
      </c>
      <c r="AF108" s="93">
        <v>2.2536353700000001E-2</v>
      </c>
      <c r="AG108" s="94">
        <v>4.3215378729999996</v>
      </c>
      <c r="AH108" s="93">
        <v>4.2934541622999998</v>
      </c>
      <c r="AI108" s="93">
        <v>4.3498052807000001</v>
      </c>
      <c r="AJ108" s="93">
        <v>1.0714715557000001</v>
      </c>
      <c r="AK108" s="93">
        <v>1.0097686674999999</v>
      </c>
      <c r="AL108" s="93">
        <v>1.1369448582999999</v>
      </c>
      <c r="AM108" s="93">
        <v>0.44591926549999999</v>
      </c>
      <c r="AN108" s="93">
        <v>1.0235874135</v>
      </c>
      <c r="AO108" s="93">
        <v>0.96402950909999996</v>
      </c>
      <c r="AP108" s="93">
        <v>1.0868248153</v>
      </c>
      <c r="AQ108" s="93">
        <v>0.57764277549999998</v>
      </c>
      <c r="AR108" s="93">
        <v>1.0171934032000001</v>
      </c>
      <c r="AS108" s="93">
        <v>0.95795295020000004</v>
      </c>
      <c r="AT108" s="93">
        <v>1.0800973255999999</v>
      </c>
      <c r="AU108" s="91" t="s">
        <v>28</v>
      </c>
      <c r="AV108" s="91" t="s">
        <v>28</v>
      </c>
      <c r="AW108" s="91" t="s">
        <v>28</v>
      </c>
      <c r="AX108" s="91" t="s">
        <v>28</v>
      </c>
      <c r="AY108" s="91" t="s">
        <v>28</v>
      </c>
      <c r="AZ108" s="91" t="s">
        <v>28</v>
      </c>
      <c r="BA108" s="91" t="s">
        <v>28</v>
      </c>
      <c r="BB108" s="91" t="s">
        <v>28</v>
      </c>
      <c r="BC108" s="97" t="s">
        <v>28</v>
      </c>
      <c r="BD108" s="98">
        <v>79408</v>
      </c>
      <c r="BE108" s="98">
        <v>88009</v>
      </c>
      <c r="BF108" s="98">
        <v>90372</v>
      </c>
    </row>
    <row r="109" spans="1:93" x14ac:dyDescent="0.3">
      <c r="A109" s="9"/>
      <c r="B109" t="s">
        <v>118</v>
      </c>
      <c r="C109" s="91">
        <v>59743</v>
      </c>
      <c r="D109" s="104">
        <v>11750</v>
      </c>
      <c r="E109" s="105">
        <v>5.5800545052999997</v>
      </c>
      <c r="F109" s="93">
        <v>5.2579807648000001</v>
      </c>
      <c r="G109" s="93">
        <v>5.9218566356000002</v>
      </c>
      <c r="H109" s="93">
        <v>1.4683409999999999E-22</v>
      </c>
      <c r="I109" s="94">
        <v>5.0845106383000003</v>
      </c>
      <c r="J109" s="93">
        <v>5.0439024456999997</v>
      </c>
      <c r="K109" s="93">
        <v>5.1254457653000003</v>
      </c>
      <c r="L109" s="93">
        <v>1.3450726181999999</v>
      </c>
      <c r="M109" s="93">
        <v>1.2674367153999999</v>
      </c>
      <c r="N109" s="93">
        <v>1.4274640511000001</v>
      </c>
      <c r="O109" s="104">
        <v>61681</v>
      </c>
      <c r="P109" s="104">
        <v>12174</v>
      </c>
      <c r="Q109" s="105">
        <v>5.5246687927</v>
      </c>
      <c r="R109" s="93">
        <v>5.2057483728999996</v>
      </c>
      <c r="S109" s="93">
        <v>5.8631272745</v>
      </c>
      <c r="T109" s="93">
        <v>1.162075E-19</v>
      </c>
      <c r="U109" s="94">
        <v>5.0666173813000004</v>
      </c>
      <c r="V109" s="93">
        <v>5.0267903481999996</v>
      </c>
      <c r="W109" s="93">
        <v>5.1067599621999999</v>
      </c>
      <c r="X109" s="93">
        <v>1.3168432507000001</v>
      </c>
      <c r="Y109" s="93">
        <v>1.2408263494</v>
      </c>
      <c r="Z109" s="93">
        <v>1.3975171850000001</v>
      </c>
      <c r="AA109" s="104">
        <v>53359</v>
      </c>
      <c r="AB109" s="104">
        <v>10755</v>
      </c>
      <c r="AC109" s="105">
        <v>5.2608824018</v>
      </c>
      <c r="AD109" s="93">
        <v>4.9566072948000004</v>
      </c>
      <c r="AE109" s="93">
        <v>5.5838362814</v>
      </c>
      <c r="AF109" s="93">
        <v>5.8883980000000003E-13</v>
      </c>
      <c r="AG109" s="94">
        <v>4.9613203161000001</v>
      </c>
      <c r="AH109" s="93">
        <v>4.919402335</v>
      </c>
      <c r="AI109" s="93">
        <v>5.0035954783000003</v>
      </c>
      <c r="AJ109" s="93">
        <v>1.2447712505999999</v>
      </c>
      <c r="AK109" s="93">
        <v>1.1727770722999999</v>
      </c>
      <c r="AL109" s="93">
        <v>1.3211849915</v>
      </c>
      <c r="AM109" s="93">
        <v>0.1121577908</v>
      </c>
      <c r="AN109" s="93">
        <v>0.95225299450000001</v>
      </c>
      <c r="AO109" s="93">
        <v>0.8964728783</v>
      </c>
      <c r="AP109" s="93">
        <v>1.0115038476</v>
      </c>
      <c r="AQ109" s="93">
        <v>0.74549894930000005</v>
      </c>
      <c r="AR109" s="93">
        <v>0.990074342</v>
      </c>
      <c r="AS109" s="93">
        <v>0.93219768020000005</v>
      </c>
      <c r="AT109" s="93">
        <v>1.0515443489</v>
      </c>
      <c r="AU109" s="91">
        <v>1</v>
      </c>
      <c r="AV109" s="91">
        <v>2</v>
      </c>
      <c r="AW109" s="91">
        <v>3</v>
      </c>
      <c r="AX109" s="91" t="s">
        <v>28</v>
      </c>
      <c r="AY109" s="91" t="s">
        <v>28</v>
      </c>
      <c r="AZ109" s="91" t="s">
        <v>28</v>
      </c>
      <c r="BA109" s="91" t="s">
        <v>28</v>
      </c>
      <c r="BB109" s="91" t="s">
        <v>28</v>
      </c>
      <c r="BC109" s="97" t="s">
        <v>231</v>
      </c>
      <c r="BD109" s="98">
        <v>59743</v>
      </c>
      <c r="BE109" s="98">
        <v>61681</v>
      </c>
      <c r="BF109" s="98">
        <v>53359</v>
      </c>
      <c r="CO109" s="4"/>
    </row>
    <row r="110" spans="1:93" s="3" customFormat="1" x14ac:dyDescent="0.3">
      <c r="A110" s="9" t="s">
        <v>235</v>
      </c>
      <c r="B110" s="3" t="s">
        <v>200</v>
      </c>
      <c r="C110" s="101">
        <v>138688</v>
      </c>
      <c r="D110" s="102">
        <v>39976</v>
      </c>
      <c r="E110" s="100">
        <v>3.8773313073</v>
      </c>
      <c r="F110" s="99">
        <v>3.7899311754</v>
      </c>
      <c r="G110" s="99">
        <v>3.9667469858</v>
      </c>
      <c r="H110" s="99">
        <v>2.1039900999999999E-9</v>
      </c>
      <c r="I110" s="103">
        <v>3.4692815689000001</v>
      </c>
      <c r="J110" s="99">
        <v>3.4510709014000001</v>
      </c>
      <c r="K110" s="99">
        <v>3.4875883308</v>
      </c>
      <c r="L110" s="99">
        <v>0.93269824339999996</v>
      </c>
      <c r="M110" s="99">
        <v>0.91167400190000003</v>
      </c>
      <c r="N110" s="99">
        <v>0.95420732779999995</v>
      </c>
      <c r="O110" s="102">
        <v>165558</v>
      </c>
      <c r="P110" s="102">
        <v>46223</v>
      </c>
      <c r="Q110" s="100">
        <v>3.8779901090000002</v>
      </c>
      <c r="R110" s="99">
        <v>3.7913877749</v>
      </c>
      <c r="S110" s="99">
        <v>3.9665706010999999</v>
      </c>
      <c r="T110" s="99">
        <v>5.3937689999999998E-12</v>
      </c>
      <c r="U110" s="103">
        <v>3.5817233845000001</v>
      </c>
      <c r="V110" s="99">
        <v>3.5645118545000001</v>
      </c>
      <c r="W110" s="99">
        <v>3.5990180217000001</v>
      </c>
      <c r="X110" s="99">
        <v>0.92362452350000002</v>
      </c>
      <c r="Y110" s="99">
        <v>0.90299836469999994</v>
      </c>
      <c r="Z110" s="99">
        <v>0.94472182189999998</v>
      </c>
      <c r="AA110" s="102">
        <v>186676</v>
      </c>
      <c r="AB110" s="102">
        <v>50676</v>
      </c>
      <c r="AC110" s="100">
        <v>3.8857235325000001</v>
      </c>
      <c r="AD110" s="99">
        <v>3.7993200586000002</v>
      </c>
      <c r="AE110" s="99">
        <v>3.9740919791999998</v>
      </c>
      <c r="AF110" s="99">
        <v>2.39443E-13</v>
      </c>
      <c r="AG110" s="103">
        <v>3.6837161575000001</v>
      </c>
      <c r="AH110" s="99">
        <v>3.6670434807999999</v>
      </c>
      <c r="AI110" s="99">
        <v>3.7004646387000002</v>
      </c>
      <c r="AJ110" s="99">
        <v>0.91939651410000001</v>
      </c>
      <c r="AK110" s="99">
        <v>0.89895268880000001</v>
      </c>
      <c r="AL110" s="99">
        <v>0.94030526920000002</v>
      </c>
      <c r="AM110" s="99">
        <v>0.86780208400000003</v>
      </c>
      <c r="AN110" s="99">
        <v>1.0019941833999999</v>
      </c>
      <c r="AO110" s="99">
        <v>0.97876277550000002</v>
      </c>
      <c r="AP110" s="99">
        <v>1.0257770000999999</v>
      </c>
      <c r="AQ110" s="99">
        <v>0.98879314269999996</v>
      </c>
      <c r="AR110" s="99">
        <v>1.0001699111</v>
      </c>
      <c r="AS110" s="99">
        <v>0.97673782180000002</v>
      </c>
      <c r="AT110" s="99">
        <v>1.0241641398000001</v>
      </c>
      <c r="AU110" s="101">
        <v>1</v>
      </c>
      <c r="AV110" s="101">
        <v>2</v>
      </c>
      <c r="AW110" s="101">
        <v>3</v>
      </c>
      <c r="AX110" s="101" t="s">
        <v>28</v>
      </c>
      <c r="AY110" s="101" t="s">
        <v>28</v>
      </c>
      <c r="AZ110" s="101" t="s">
        <v>28</v>
      </c>
      <c r="BA110" s="101" t="s">
        <v>28</v>
      </c>
      <c r="BB110" s="101" t="s">
        <v>28</v>
      </c>
      <c r="BC110" s="95" t="s">
        <v>231</v>
      </c>
      <c r="BD110" s="96">
        <v>138688</v>
      </c>
      <c r="BE110" s="96">
        <v>165558</v>
      </c>
      <c r="BF110" s="96">
        <v>186676</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1">
        <v>69678</v>
      </c>
      <c r="D111" s="104">
        <v>18801</v>
      </c>
      <c r="E111" s="105">
        <v>3.9098656700999999</v>
      </c>
      <c r="F111" s="93">
        <v>3.8188263890999998</v>
      </c>
      <c r="G111" s="93">
        <v>4.0030752909</v>
      </c>
      <c r="H111" s="93">
        <v>3.3775121000000001E-7</v>
      </c>
      <c r="I111" s="94">
        <v>3.7060794639000001</v>
      </c>
      <c r="J111" s="93">
        <v>3.6786634920000001</v>
      </c>
      <c r="K111" s="93">
        <v>3.7336997586999998</v>
      </c>
      <c r="L111" s="93">
        <v>0.94052443640000005</v>
      </c>
      <c r="M111" s="93">
        <v>0.91862479180000001</v>
      </c>
      <c r="N111" s="93">
        <v>0.96294615959999996</v>
      </c>
      <c r="O111" s="104">
        <v>75751</v>
      </c>
      <c r="P111" s="104">
        <v>19765</v>
      </c>
      <c r="Q111" s="105">
        <v>3.9460913607000001</v>
      </c>
      <c r="R111" s="93">
        <v>3.8547227395000001</v>
      </c>
      <c r="S111" s="93">
        <v>4.0396256952999998</v>
      </c>
      <c r="T111" s="93">
        <v>2.0957725999999999E-7</v>
      </c>
      <c r="U111" s="94">
        <v>3.8325828485</v>
      </c>
      <c r="V111" s="93">
        <v>3.8053871621000002</v>
      </c>
      <c r="W111" s="93">
        <v>3.8599728923000001</v>
      </c>
      <c r="X111" s="93">
        <v>0.93984426210000005</v>
      </c>
      <c r="Y111" s="93">
        <v>0.91808291239999995</v>
      </c>
      <c r="Z111" s="93">
        <v>0.96212142190000005</v>
      </c>
      <c r="AA111" s="104">
        <v>81084</v>
      </c>
      <c r="AB111" s="104">
        <v>20684</v>
      </c>
      <c r="AC111" s="105">
        <v>3.9439046056999998</v>
      </c>
      <c r="AD111" s="93">
        <v>3.8528535155000001</v>
      </c>
      <c r="AE111" s="93">
        <v>4.0371074260000004</v>
      </c>
      <c r="AF111" s="93">
        <v>6.4474619999999998E-9</v>
      </c>
      <c r="AG111" s="94">
        <v>3.9201315025999999</v>
      </c>
      <c r="AH111" s="93">
        <v>3.8932417152999998</v>
      </c>
      <c r="AI111" s="93">
        <v>3.9472070119999998</v>
      </c>
      <c r="AJ111" s="93">
        <v>0.93316266989999996</v>
      </c>
      <c r="AK111" s="93">
        <v>0.91161917770000001</v>
      </c>
      <c r="AL111" s="93">
        <v>0.95521528060000005</v>
      </c>
      <c r="AM111" s="93">
        <v>0.96543810190000001</v>
      </c>
      <c r="AN111" s="93">
        <v>0.99944584280000004</v>
      </c>
      <c r="AO111" s="93">
        <v>0.97469818340000003</v>
      </c>
      <c r="AP111" s="93">
        <v>1.0248218469999999</v>
      </c>
      <c r="AQ111" s="93">
        <v>0.47345889610000003</v>
      </c>
      <c r="AR111" s="93">
        <v>1.0092652008</v>
      </c>
      <c r="AS111" s="93">
        <v>0.98413452209999996</v>
      </c>
      <c r="AT111" s="93">
        <v>1.0350376119</v>
      </c>
      <c r="AU111" s="91">
        <v>1</v>
      </c>
      <c r="AV111" s="91">
        <v>2</v>
      </c>
      <c r="AW111" s="91">
        <v>3</v>
      </c>
      <c r="AX111" s="91" t="s">
        <v>28</v>
      </c>
      <c r="AY111" s="91" t="s">
        <v>28</v>
      </c>
      <c r="AZ111" s="91" t="s">
        <v>28</v>
      </c>
      <c r="BA111" s="91" t="s">
        <v>28</v>
      </c>
      <c r="BB111" s="91" t="s">
        <v>28</v>
      </c>
      <c r="BC111" s="97" t="s">
        <v>231</v>
      </c>
      <c r="BD111" s="98">
        <v>69678</v>
      </c>
      <c r="BE111" s="98">
        <v>75751</v>
      </c>
      <c r="BF111" s="98">
        <v>81084</v>
      </c>
    </row>
    <row r="112" spans="1:93" x14ac:dyDescent="0.3">
      <c r="A112" s="9"/>
      <c r="B112" t="s">
        <v>202</v>
      </c>
      <c r="C112" s="91">
        <v>103042</v>
      </c>
      <c r="D112" s="104">
        <v>29059</v>
      </c>
      <c r="E112" s="105">
        <v>3.8027901023999999</v>
      </c>
      <c r="F112" s="93">
        <v>3.7163584894000001</v>
      </c>
      <c r="G112" s="93">
        <v>3.8912318615000001</v>
      </c>
      <c r="H112" s="93">
        <v>3.0883749999999997E-14</v>
      </c>
      <c r="I112" s="94">
        <v>3.5459582229</v>
      </c>
      <c r="J112" s="93">
        <v>3.5243733553999999</v>
      </c>
      <c r="K112" s="93">
        <v>3.5676752860000001</v>
      </c>
      <c r="L112" s="93">
        <v>0.91476723739999999</v>
      </c>
      <c r="M112" s="93">
        <v>0.89397597470000001</v>
      </c>
      <c r="N112" s="93">
        <v>0.93604204390000001</v>
      </c>
      <c r="O112" s="104">
        <v>113769</v>
      </c>
      <c r="P112" s="104">
        <v>31252</v>
      </c>
      <c r="Q112" s="105">
        <v>3.8465332142999999</v>
      </c>
      <c r="R112" s="93">
        <v>3.7595315059000001</v>
      </c>
      <c r="S112" s="93">
        <v>3.9355482844999998</v>
      </c>
      <c r="T112" s="93">
        <v>6.1778650000000006E-14</v>
      </c>
      <c r="U112" s="94">
        <v>3.6403750160000001</v>
      </c>
      <c r="V112" s="93">
        <v>3.6192828559999999</v>
      </c>
      <c r="W112" s="93">
        <v>3.6615900951999998</v>
      </c>
      <c r="X112" s="93">
        <v>0.91613240549999997</v>
      </c>
      <c r="Y112" s="93">
        <v>0.89541112739999995</v>
      </c>
      <c r="Z112" s="93">
        <v>0.93733320789999997</v>
      </c>
      <c r="AA112" s="104">
        <v>113981</v>
      </c>
      <c r="AB112" s="104">
        <v>31222</v>
      </c>
      <c r="AC112" s="105">
        <v>3.7422748766999998</v>
      </c>
      <c r="AD112" s="93">
        <v>3.6576571740000001</v>
      </c>
      <c r="AE112" s="93">
        <v>3.8288501590999999</v>
      </c>
      <c r="AF112" s="93">
        <v>1.900091E-25</v>
      </c>
      <c r="AG112" s="94">
        <v>3.6506629940000002</v>
      </c>
      <c r="AH112" s="93">
        <v>3.6295308488</v>
      </c>
      <c r="AI112" s="93">
        <v>3.6719181766000002</v>
      </c>
      <c r="AJ112" s="93">
        <v>0.88545529489999997</v>
      </c>
      <c r="AK112" s="93">
        <v>0.86543399889999995</v>
      </c>
      <c r="AL112" s="93">
        <v>0.90593977150000005</v>
      </c>
      <c r="AM112" s="93">
        <v>2.54518987E-2</v>
      </c>
      <c r="AN112" s="93">
        <v>0.97289550570000005</v>
      </c>
      <c r="AO112" s="93">
        <v>0.94972635149999995</v>
      </c>
      <c r="AP112" s="93">
        <v>0.99662988549999998</v>
      </c>
      <c r="AQ112" s="93">
        <v>0.35364216770000001</v>
      </c>
      <c r="AR112" s="93">
        <v>1.0115028993999999</v>
      </c>
      <c r="AS112" s="93">
        <v>0.98735035209999999</v>
      </c>
      <c r="AT112" s="93">
        <v>1.0362462659</v>
      </c>
      <c r="AU112" s="91">
        <v>1</v>
      </c>
      <c r="AV112" s="91">
        <v>2</v>
      </c>
      <c r="AW112" s="91">
        <v>3</v>
      </c>
      <c r="AX112" s="91" t="s">
        <v>28</v>
      </c>
      <c r="AY112" s="91" t="s">
        <v>230</v>
      </c>
      <c r="AZ112" s="91" t="s">
        <v>28</v>
      </c>
      <c r="BA112" s="91" t="s">
        <v>28</v>
      </c>
      <c r="BB112" s="91" t="s">
        <v>28</v>
      </c>
      <c r="BC112" s="97" t="s">
        <v>233</v>
      </c>
      <c r="BD112" s="98">
        <v>103042</v>
      </c>
      <c r="BE112" s="98">
        <v>113769</v>
      </c>
      <c r="BF112" s="98">
        <v>113981</v>
      </c>
    </row>
    <row r="113" spans="1:93" x14ac:dyDescent="0.3">
      <c r="A113" s="9"/>
      <c r="B113" t="s">
        <v>203</v>
      </c>
      <c r="C113" s="91">
        <v>98669</v>
      </c>
      <c r="D113" s="104">
        <v>25991</v>
      </c>
      <c r="E113" s="105">
        <v>4.0502956486999997</v>
      </c>
      <c r="F113" s="93">
        <v>3.9576855059999998</v>
      </c>
      <c r="G113" s="93">
        <v>4.1450728758000004</v>
      </c>
      <c r="H113" s="93">
        <v>2.7403554699999999E-2</v>
      </c>
      <c r="I113" s="94">
        <v>3.7962756339000001</v>
      </c>
      <c r="J113" s="93">
        <v>3.7726620853999999</v>
      </c>
      <c r="K113" s="93">
        <v>3.8200369824</v>
      </c>
      <c r="L113" s="93">
        <v>0.97430509219999994</v>
      </c>
      <c r="M113" s="93">
        <v>0.95202757429999996</v>
      </c>
      <c r="N113" s="93">
        <v>0.99710390559999995</v>
      </c>
      <c r="O113" s="104">
        <v>106368</v>
      </c>
      <c r="P113" s="104">
        <v>27343</v>
      </c>
      <c r="Q113" s="105">
        <v>4.0843202384000001</v>
      </c>
      <c r="R113" s="93">
        <v>3.9913542954999999</v>
      </c>
      <c r="S113" s="93">
        <v>4.1794515282000004</v>
      </c>
      <c r="T113" s="93">
        <v>1.87533449E-2</v>
      </c>
      <c r="U113" s="94">
        <v>3.8901364152000002</v>
      </c>
      <c r="V113" s="93">
        <v>3.8668285166</v>
      </c>
      <c r="W113" s="93">
        <v>3.9135848056999998</v>
      </c>
      <c r="X113" s="93">
        <v>0.97276636289999996</v>
      </c>
      <c r="Y113" s="93">
        <v>0.95062457759999996</v>
      </c>
      <c r="Z113" s="93">
        <v>0.99542387099999996</v>
      </c>
      <c r="AA113" s="104">
        <v>110341</v>
      </c>
      <c r="AB113" s="104">
        <v>28391</v>
      </c>
      <c r="AC113" s="105">
        <v>4.0659870820000004</v>
      </c>
      <c r="AD113" s="93">
        <v>3.9735683059000002</v>
      </c>
      <c r="AE113" s="93">
        <v>4.1605553694999999</v>
      </c>
      <c r="AF113" s="93">
        <v>9.7313089999999998E-4</v>
      </c>
      <c r="AG113" s="94">
        <v>3.8864781093</v>
      </c>
      <c r="AH113" s="93">
        <v>3.8636139499</v>
      </c>
      <c r="AI113" s="93">
        <v>3.9094775744999999</v>
      </c>
      <c r="AJ113" s="93">
        <v>0.96204846229999996</v>
      </c>
      <c r="AK113" s="93">
        <v>0.94018136350000003</v>
      </c>
      <c r="AL113" s="93">
        <v>0.98442415449999998</v>
      </c>
      <c r="AM113" s="93">
        <v>0.7172882277</v>
      </c>
      <c r="AN113" s="93">
        <v>0.9955113323</v>
      </c>
      <c r="AO113" s="93">
        <v>0.97156163110000004</v>
      </c>
      <c r="AP113" s="93">
        <v>1.0200514111000001</v>
      </c>
      <c r="AQ113" s="93">
        <v>0.50221455979999996</v>
      </c>
      <c r="AR113" s="93">
        <v>1.0084005199999999</v>
      </c>
      <c r="AS113" s="93">
        <v>0.9840591058</v>
      </c>
      <c r="AT113" s="93">
        <v>1.0333440367</v>
      </c>
      <c r="AU113" s="91" t="s">
        <v>28</v>
      </c>
      <c r="AV113" s="91" t="s">
        <v>28</v>
      </c>
      <c r="AW113" s="91">
        <v>3</v>
      </c>
      <c r="AX113" s="91" t="s">
        <v>28</v>
      </c>
      <c r="AY113" s="91" t="s">
        <v>28</v>
      </c>
      <c r="AZ113" s="91" t="s">
        <v>28</v>
      </c>
      <c r="BA113" s="91" t="s">
        <v>28</v>
      </c>
      <c r="BB113" s="91" t="s">
        <v>28</v>
      </c>
      <c r="BC113" s="97">
        <v>-3</v>
      </c>
      <c r="BD113" s="98">
        <v>98669</v>
      </c>
      <c r="BE113" s="98">
        <v>106368</v>
      </c>
      <c r="BF113" s="98">
        <v>110341</v>
      </c>
      <c r="BQ113" s="46"/>
      <c r="CO113" s="4"/>
    </row>
    <row r="114" spans="1:93" s="3" customFormat="1" x14ac:dyDescent="0.3">
      <c r="A114" s="9"/>
      <c r="B114" s="3" t="s">
        <v>119</v>
      </c>
      <c r="C114" s="101">
        <v>148995</v>
      </c>
      <c r="D114" s="102">
        <v>39016</v>
      </c>
      <c r="E114" s="100">
        <v>4.0143318222</v>
      </c>
      <c r="F114" s="99">
        <v>3.9234976026999999</v>
      </c>
      <c r="G114" s="99">
        <v>4.1072689754000002</v>
      </c>
      <c r="H114" s="99">
        <v>2.7631958999999998E-3</v>
      </c>
      <c r="I114" s="103">
        <v>3.8188179208999999</v>
      </c>
      <c r="J114" s="99">
        <v>3.7994764692</v>
      </c>
      <c r="K114" s="99">
        <v>3.8382578312</v>
      </c>
      <c r="L114" s="99">
        <v>0.96565393619999995</v>
      </c>
      <c r="M114" s="99">
        <v>0.94380361950000002</v>
      </c>
      <c r="N114" s="99">
        <v>0.98801011699999997</v>
      </c>
      <c r="O114" s="102">
        <v>165673</v>
      </c>
      <c r="P114" s="102">
        <v>41165</v>
      </c>
      <c r="Q114" s="100">
        <v>4.0440770868999998</v>
      </c>
      <c r="R114" s="99">
        <v>3.9531095930000002</v>
      </c>
      <c r="S114" s="99">
        <v>4.1371378910000001</v>
      </c>
      <c r="T114" s="99">
        <v>1.2304169999999999E-3</v>
      </c>
      <c r="U114" s="103">
        <v>4.0246082837000001</v>
      </c>
      <c r="V114" s="99">
        <v>4.0052752221999999</v>
      </c>
      <c r="W114" s="99">
        <v>4.0440346639999998</v>
      </c>
      <c r="X114" s="99">
        <v>0.96318161400000002</v>
      </c>
      <c r="Y114" s="99">
        <v>0.94151580109999999</v>
      </c>
      <c r="Z114" s="99">
        <v>0.9853459926</v>
      </c>
      <c r="AA114" s="102">
        <v>183488</v>
      </c>
      <c r="AB114" s="102">
        <v>44202</v>
      </c>
      <c r="AC114" s="100">
        <v>4.1023087863000001</v>
      </c>
      <c r="AD114" s="99">
        <v>4.0103711320000004</v>
      </c>
      <c r="AE114" s="99">
        <v>4.1963541088999996</v>
      </c>
      <c r="AF114" s="99">
        <v>9.9782822000000007E-3</v>
      </c>
      <c r="AG114" s="103">
        <v>4.1511243835</v>
      </c>
      <c r="AH114" s="99">
        <v>4.1321740519999999</v>
      </c>
      <c r="AI114" s="99">
        <v>4.1701616221000002</v>
      </c>
      <c r="AJ114" s="99">
        <v>0.97064249840000005</v>
      </c>
      <c r="AK114" s="99">
        <v>0.94888923719999996</v>
      </c>
      <c r="AL114" s="99">
        <v>0.99289445249999997</v>
      </c>
      <c r="AM114" s="99">
        <v>0.23878876239999999</v>
      </c>
      <c r="AN114" s="99">
        <v>1.0143992555000001</v>
      </c>
      <c r="AO114" s="99">
        <v>0.99055512720000005</v>
      </c>
      <c r="AP114" s="99">
        <v>1.0388173473</v>
      </c>
      <c r="AQ114" s="99">
        <v>0.54570139360000003</v>
      </c>
      <c r="AR114" s="99">
        <v>1.0074097673</v>
      </c>
      <c r="AS114" s="99">
        <v>0.98357152319999996</v>
      </c>
      <c r="AT114" s="99">
        <v>1.0318257649</v>
      </c>
      <c r="AU114" s="101">
        <v>1</v>
      </c>
      <c r="AV114" s="101">
        <v>2</v>
      </c>
      <c r="AW114" s="101">
        <v>3</v>
      </c>
      <c r="AX114" s="101" t="s">
        <v>28</v>
      </c>
      <c r="AY114" s="101" t="s">
        <v>28</v>
      </c>
      <c r="AZ114" s="101" t="s">
        <v>28</v>
      </c>
      <c r="BA114" s="101" t="s">
        <v>28</v>
      </c>
      <c r="BB114" s="101" t="s">
        <v>28</v>
      </c>
      <c r="BC114" s="95" t="s">
        <v>231</v>
      </c>
      <c r="BD114" s="96">
        <v>148995</v>
      </c>
      <c r="BE114" s="96">
        <v>165673</v>
      </c>
      <c r="BF114" s="96">
        <v>183488</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1">
        <v>62281</v>
      </c>
      <c r="D115" s="104">
        <v>14468</v>
      </c>
      <c r="E115" s="105">
        <v>4.1525244569000002</v>
      </c>
      <c r="F115" s="93">
        <v>4.0539692295999998</v>
      </c>
      <c r="G115" s="93">
        <v>4.2534756403999996</v>
      </c>
      <c r="H115" s="93">
        <v>0.92820714410000005</v>
      </c>
      <c r="I115" s="94">
        <v>4.3047414985000003</v>
      </c>
      <c r="J115" s="93">
        <v>4.2710660722</v>
      </c>
      <c r="K115" s="93">
        <v>4.3386824403000004</v>
      </c>
      <c r="L115" s="93">
        <v>0.99889639539999997</v>
      </c>
      <c r="M115" s="93">
        <v>0.97518877790000003</v>
      </c>
      <c r="N115" s="93">
        <v>1.0231803638999999</v>
      </c>
      <c r="O115" s="104">
        <v>67507</v>
      </c>
      <c r="P115" s="104">
        <v>15111</v>
      </c>
      <c r="Q115" s="105">
        <v>4.2093815957</v>
      </c>
      <c r="R115" s="93">
        <v>4.1100926757999998</v>
      </c>
      <c r="S115" s="93">
        <v>4.3110690720999996</v>
      </c>
      <c r="T115" s="93">
        <v>0.834210758</v>
      </c>
      <c r="U115" s="94">
        <v>4.4674078485999997</v>
      </c>
      <c r="V115" s="93">
        <v>4.4338346849999999</v>
      </c>
      <c r="W115" s="93">
        <v>4.5012352293999998</v>
      </c>
      <c r="X115" s="93">
        <v>1.0025523431000001</v>
      </c>
      <c r="Y115" s="93">
        <v>0.97890460840000004</v>
      </c>
      <c r="Z115" s="93">
        <v>1.0267713442999999</v>
      </c>
      <c r="AA115" s="104">
        <v>72490</v>
      </c>
      <c r="AB115" s="104">
        <v>15875</v>
      </c>
      <c r="AC115" s="105">
        <v>4.2292977150000004</v>
      </c>
      <c r="AD115" s="93">
        <v>4.1298907512999996</v>
      </c>
      <c r="AE115" s="93">
        <v>4.3310974162000004</v>
      </c>
      <c r="AF115" s="93">
        <v>0.9547261038</v>
      </c>
      <c r="AG115" s="94">
        <v>4.5662992125999997</v>
      </c>
      <c r="AH115" s="93">
        <v>4.5331789619</v>
      </c>
      <c r="AI115" s="93">
        <v>4.5996614459999998</v>
      </c>
      <c r="AJ115" s="93">
        <v>1.0006892007999999</v>
      </c>
      <c r="AK115" s="93">
        <v>0.97716863499999995</v>
      </c>
      <c r="AL115" s="93">
        <v>1.0247759094</v>
      </c>
      <c r="AM115" s="93">
        <v>0.72071712040000002</v>
      </c>
      <c r="AN115" s="93">
        <v>1.0047313647</v>
      </c>
      <c r="AO115" s="93">
        <v>0.97906436259999996</v>
      </c>
      <c r="AP115" s="93">
        <v>1.0310712489</v>
      </c>
      <c r="AQ115" s="93">
        <v>0.30619505180000001</v>
      </c>
      <c r="AR115" s="93">
        <v>1.0136921863999999</v>
      </c>
      <c r="AS115" s="93">
        <v>0.98762767780000005</v>
      </c>
      <c r="AT115" s="93">
        <v>1.0404445641</v>
      </c>
      <c r="AU115" s="91" t="s">
        <v>28</v>
      </c>
      <c r="AV115" s="91" t="s">
        <v>28</v>
      </c>
      <c r="AW115" s="91" t="s">
        <v>28</v>
      </c>
      <c r="AX115" s="91" t="s">
        <v>28</v>
      </c>
      <c r="AY115" s="91" t="s">
        <v>28</v>
      </c>
      <c r="AZ115" s="91" t="s">
        <v>28</v>
      </c>
      <c r="BA115" s="91" t="s">
        <v>28</v>
      </c>
      <c r="BB115" s="91" t="s">
        <v>28</v>
      </c>
      <c r="BC115" s="97" t="s">
        <v>28</v>
      </c>
      <c r="BD115" s="98">
        <v>62281</v>
      </c>
      <c r="BE115" s="98">
        <v>67507</v>
      </c>
      <c r="BF115" s="98">
        <v>72490</v>
      </c>
    </row>
    <row r="116" spans="1:93" x14ac:dyDescent="0.3">
      <c r="A116" s="9"/>
      <c r="B116" t="s">
        <v>121</v>
      </c>
      <c r="C116" s="91">
        <v>44831</v>
      </c>
      <c r="D116" s="104">
        <v>10334</v>
      </c>
      <c r="E116" s="105">
        <v>4.0543266220999996</v>
      </c>
      <c r="F116" s="93">
        <v>3.9557609464999999</v>
      </c>
      <c r="G116" s="93">
        <v>4.1553482580000001</v>
      </c>
      <c r="H116" s="93">
        <v>4.6177923000000003E-2</v>
      </c>
      <c r="I116" s="94">
        <v>4.3382039868</v>
      </c>
      <c r="J116" s="93">
        <v>4.2982315782000002</v>
      </c>
      <c r="K116" s="93">
        <v>4.3785481282000003</v>
      </c>
      <c r="L116" s="93">
        <v>0.97527474920000001</v>
      </c>
      <c r="M116" s="93">
        <v>0.95156461849999996</v>
      </c>
      <c r="N116" s="93">
        <v>0.99957566519999996</v>
      </c>
      <c r="O116" s="104">
        <v>47738</v>
      </c>
      <c r="P116" s="104">
        <v>10552</v>
      </c>
      <c r="Q116" s="105">
        <v>4.1391739132999996</v>
      </c>
      <c r="R116" s="93">
        <v>4.0388253337000002</v>
      </c>
      <c r="S116" s="93">
        <v>4.2420157519000004</v>
      </c>
      <c r="T116" s="93">
        <v>0.25443479559999999</v>
      </c>
      <c r="U116" s="94">
        <v>4.5240712661</v>
      </c>
      <c r="V116" s="93">
        <v>4.4836696294999996</v>
      </c>
      <c r="W116" s="93">
        <v>4.5648369554999997</v>
      </c>
      <c r="X116" s="93">
        <v>0.98583091389999999</v>
      </c>
      <c r="Y116" s="93">
        <v>0.961930799</v>
      </c>
      <c r="Z116" s="93">
        <v>1.0103248506</v>
      </c>
      <c r="AA116" s="104">
        <v>49080</v>
      </c>
      <c r="AB116" s="104">
        <v>10771</v>
      </c>
      <c r="AC116" s="105">
        <v>4.0918951914999999</v>
      </c>
      <c r="AD116" s="93">
        <v>3.9927083272999999</v>
      </c>
      <c r="AE116" s="93">
        <v>4.1935460558999997</v>
      </c>
      <c r="AF116" s="93">
        <v>9.7945697000000002E-3</v>
      </c>
      <c r="AG116" s="94">
        <v>4.5566799739999997</v>
      </c>
      <c r="AH116" s="93">
        <v>4.5165448455000003</v>
      </c>
      <c r="AI116" s="93">
        <v>4.5971717530999996</v>
      </c>
      <c r="AJ116" s="93">
        <v>0.96817854989999996</v>
      </c>
      <c r="AK116" s="93">
        <v>0.94471006160000004</v>
      </c>
      <c r="AL116" s="93">
        <v>0.99223004240000001</v>
      </c>
      <c r="AM116" s="93">
        <v>0.40739496920000001</v>
      </c>
      <c r="AN116" s="93">
        <v>0.98857773969999996</v>
      </c>
      <c r="AO116" s="93">
        <v>0.96207263330000004</v>
      </c>
      <c r="AP116" s="93">
        <v>1.0158130620000001</v>
      </c>
      <c r="AQ116" s="93">
        <v>0.1355895557</v>
      </c>
      <c r="AR116" s="93">
        <v>1.0209275915</v>
      </c>
      <c r="AS116" s="93">
        <v>0.99353245499999998</v>
      </c>
      <c r="AT116" s="93">
        <v>1.0490781068999999</v>
      </c>
      <c r="AU116" s="91" t="s">
        <v>28</v>
      </c>
      <c r="AV116" s="91" t="s">
        <v>28</v>
      </c>
      <c r="AW116" s="91">
        <v>3</v>
      </c>
      <c r="AX116" s="91" t="s">
        <v>28</v>
      </c>
      <c r="AY116" s="91" t="s">
        <v>28</v>
      </c>
      <c r="AZ116" s="91" t="s">
        <v>28</v>
      </c>
      <c r="BA116" s="91" t="s">
        <v>28</v>
      </c>
      <c r="BB116" s="91" t="s">
        <v>28</v>
      </c>
      <c r="BC116" s="97">
        <v>-3</v>
      </c>
      <c r="BD116" s="98">
        <v>44831</v>
      </c>
      <c r="BE116" s="98">
        <v>47738</v>
      </c>
      <c r="BF116" s="98">
        <v>49080</v>
      </c>
    </row>
    <row r="117" spans="1:93" x14ac:dyDescent="0.3">
      <c r="A117" s="9"/>
      <c r="B117" t="s">
        <v>122</v>
      </c>
      <c r="C117" s="91">
        <v>37214</v>
      </c>
      <c r="D117" s="104">
        <v>7472</v>
      </c>
      <c r="E117" s="105">
        <v>4.91606392</v>
      </c>
      <c r="F117" s="93">
        <v>4.7961307455000002</v>
      </c>
      <c r="G117" s="93">
        <v>5.0389961716</v>
      </c>
      <c r="H117" s="93">
        <v>2.1123729999999998E-40</v>
      </c>
      <c r="I117" s="94">
        <v>4.9804603853999998</v>
      </c>
      <c r="J117" s="93">
        <v>4.9301149558999997</v>
      </c>
      <c r="K117" s="93">
        <v>5.0313199331999998</v>
      </c>
      <c r="L117" s="93">
        <v>1.1825670336</v>
      </c>
      <c r="M117" s="93">
        <v>1.1537169168000001</v>
      </c>
      <c r="N117" s="93">
        <v>1.2121385833</v>
      </c>
      <c r="O117" s="104">
        <v>39180</v>
      </c>
      <c r="P117" s="104">
        <v>7764</v>
      </c>
      <c r="Q117" s="105">
        <v>4.8237661933</v>
      </c>
      <c r="R117" s="93">
        <v>4.7068793112999998</v>
      </c>
      <c r="S117" s="93">
        <v>4.9435557507999999</v>
      </c>
      <c r="T117" s="93">
        <v>1.413215E-28</v>
      </c>
      <c r="U117" s="94">
        <v>5.0463678516000003</v>
      </c>
      <c r="V117" s="93">
        <v>4.9966461025999998</v>
      </c>
      <c r="W117" s="93">
        <v>5.0965843829999997</v>
      </c>
      <c r="X117" s="93">
        <v>1.1488808961000001</v>
      </c>
      <c r="Y117" s="93">
        <v>1.1210418384</v>
      </c>
      <c r="Z117" s="93">
        <v>1.1774112868</v>
      </c>
      <c r="AA117" s="104">
        <v>39946</v>
      </c>
      <c r="AB117" s="104">
        <v>7887</v>
      </c>
      <c r="AC117" s="105">
        <v>4.7541765330999999</v>
      </c>
      <c r="AD117" s="93">
        <v>4.6387805193</v>
      </c>
      <c r="AE117" s="93">
        <v>4.8724431808000004</v>
      </c>
      <c r="AF117" s="93">
        <v>6.210519E-21</v>
      </c>
      <c r="AG117" s="94">
        <v>5.0647901610000003</v>
      </c>
      <c r="AH117" s="93">
        <v>5.0153653294999998</v>
      </c>
      <c r="AI117" s="93">
        <v>5.1147020584999998</v>
      </c>
      <c r="AJ117" s="93">
        <v>1.1248801659000001</v>
      </c>
      <c r="AK117" s="93">
        <v>1.0975764496</v>
      </c>
      <c r="AL117" s="93">
        <v>1.1528630995</v>
      </c>
      <c r="AM117" s="93">
        <v>0.29496244510000003</v>
      </c>
      <c r="AN117" s="93">
        <v>0.98557358350000002</v>
      </c>
      <c r="AO117" s="93">
        <v>0.95913213009999998</v>
      </c>
      <c r="AP117" s="93">
        <v>1.0127439776</v>
      </c>
      <c r="AQ117" s="93">
        <v>0.17309343529999999</v>
      </c>
      <c r="AR117" s="93">
        <v>0.98122527940000004</v>
      </c>
      <c r="AS117" s="93">
        <v>0.95483104070000002</v>
      </c>
      <c r="AT117" s="93">
        <v>1.0083491297</v>
      </c>
      <c r="AU117" s="91">
        <v>1</v>
      </c>
      <c r="AV117" s="91">
        <v>2</v>
      </c>
      <c r="AW117" s="91">
        <v>3</v>
      </c>
      <c r="AX117" s="91" t="s">
        <v>28</v>
      </c>
      <c r="AY117" s="91" t="s">
        <v>28</v>
      </c>
      <c r="AZ117" s="91" t="s">
        <v>28</v>
      </c>
      <c r="BA117" s="91" t="s">
        <v>28</v>
      </c>
      <c r="BB117" s="91" t="s">
        <v>28</v>
      </c>
      <c r="BC117" s="97" t="s">
        <v>231</v>
      </c>
      <c r="BD117" s="98">
        <v>37214</v>
      </c>
      <c r="BE117" s="98">
        <v>39180</v>
      </c>
      <c r="BF117" s="98">
        <v>39946</v>
      </c>
    </row>
    <row r="118" spans="1:93" x14ac:dyDescent="0.3">
      <c r="A118" s="9"/>
      <c r="B118" t="s">
        <v>123</v>
      </c>
      <c r="C118" s="91">
        <v>66860</v>
      </c>
      <c r="D118" s="104">
        <v>13828</v>
      </c>
      <c r="E118" s="105">
        <v>5.2687857476</v>
      </c>
      <c r="F118" s="93">
        <v>5.1459929322000004</v>
      </c>
      <c r="G118" s="93">
        <v>5.3945086244000002</v>
      </c>
      <c r="H118" s="93">
        <v>2.318096E-86</v>
      </c>
      <c r="I118" s="94">
        <v>4.8351171535999997</v>
      </c>
      <c r="J118" s="93">
        <v>4.7986058797000002</v>
      </c>
      <c r="K118" s="93">
        <v>4.8719062317999997</v>
      </c>
      <c r="L118" s="93">
        <v>1.2674148329999999</v>
      </c>
      <c r="M118" s="93">
        <v>1.2378768250000001</v>
      </c>
      <c r="N118" s="93">
        <v>1.2976576719999999</v>
      </c>
      <c r="O118" s="104">
        <v>68971</v>
      </c>
      <c r="P118" s="104">
        <v>13881</v>
      </c>
      <c r="Q118" s="105">
        <v>5.2417249460999997</v>
      </c>
      <c r="R118" s="93">
        <v>5.1199446115000002</v>
      </c>
      <c r="S118" s="93">
        <v>5.3664018843000001</v>
      </c>
      <c r="T118" s="93">
        <v>2.0567839999999999E-76</v>
      </c>
      <c r="U118" s="94">
        <v>4.9687342409999999</v>
      </c>
      <c r="V118" s="93">
        <v>4.9317904863999997</v>
      </c>
      <c r="W118" s="93">
        <v>5.0059547391999999</v>
      </c>
      <c r="X118" s="93">
        <v>1.2484265224</v>
      </c>
      <c r="Y118" s="93">
        <v>1.2194219864</v>
      </c>
      <c r="Z118" s="93">
        <v>1.2781209451</v>
      </c>
      <c r="AA118" s="104">
        <v>72811</v>
      </c>
      <c r="AB118" s="104">
        <v>14364</v>
      </c>
      <c r="AC118" s="105">
        <v>5.2606255351</v>
      </c>
      <c r="AD118" s="93">
        <v>5.1389357275999998</v>
      </c>
      <c r="AE118" s="93">
        <v>5.3851969527000003</v>
      </c>
      <c r="AF118" s="93">
        <v>4.5938249999999997E-75</v>
      </c>
      <c r="AG118" s="94">
        <v>5.0689919242999997</v>
      </c>
      <c r="AH118" s="93">
        <v>5.0323063869000002</v>
      </c>
      <c r="AI118" s="93">
        <v>5.1059448993999998</v>
      </c>
      <c r="AJ118" s="93">
        <v>1.2447104737000001</v>
      </c>
      <c r="AK118" s="93">
        <v>1.2159175901999999</v>
      </c>
      <c r="AL118" s="93">
        <v>1.2741851715000001</v>
      </c>
      <c r="AM118" s="93">
        <v>0.7793865579</v>
      </c>
      <c r="AN118" s="93">
        <v>1.0036057956</v>
      </c>
      <c r="AO118" s="93">
        <v>0.97864654650000005</v>
      </c>
      <c r="AP118" s="93">
        <v>1.0292016016000001</v>
      </c>
      <c r="AQ118" s="93">
        <v>0.68998678040000005</v>
      </c>
      <c r="AR118" s="93">
        <v>0.99486393969999998</v>
      </c>
      <c r="AS118" s="93">
        <v>0.97000731399999995</v>
      </c>
      <c r="AT118" s="93">
        <v>1.0203575212</v>
      </c>
      <c r="AU118" s="91">
        <v>1</v>
      </c>
      <c r="AV118" s="91">
        <v>2</v>
      </c>
      <c r="AW118" s="91">
        <v>3</v>
      </c>
      <c r="AX118" s="91" t="s">
        <v>28</v>
      </c>
      <c r="AY118" s="91" t="s">
        <v>28</v>
      </c>
      <c r="AZ118" s="91" t="s">
        <v>28</v>
      </c>
      <c r="BA118" s="91" t="s">
        <v>28</v>
      </c>
      <c r="BB118" s="91" t="s">
        <v>28</v>
      </c>
      <c r="BC118" s="97" t="s">
        <v>231</v>
      </c>
      <c r="BD118" s="98">
        <v>66860</v>
      </c>
      <c r="BE118" s="98">
        <v>68971</v>
      </c>
      <c r="BF118" s="98">
        <v>72811</v>
      </c>
      <c r="BQ118" s="46"/>
      <c r="CC118" s="4"/>
      <c r="CO118" s="4"/>
    </row>
    <row r="119" spans="1:93" x14ac:dyDescent="0.3">
      <c r="A119" s="9"/>
      <c r="B119" t="s">
        <v>124</v>
      </c>
      <c r="C119" s="91">
        <v>6025</v>
      </c>
      <c r="D119" s="104">
        <v>1624</v>
      </c>
      <c r="E119" s="105">
        <v>4.4337619389</v>
      </c>
      <c r="F119" s="93">
        <v>4.2806114695000002</v>
      </c>
      <c r="G119" s="93">
        <v>4.5923917812999999</v>
      </c>
      <c r="H119" s="93">
        <v>3.2785959999999999E-4</v>
      </c>
      <c r="I119" s="94">
        <v>3.7099753695</v>
      </c>
      <c r="J119" s="93">
        <v>3.6174695493</v>
      </c>
      <c r="K119" s="93">
        <v>3.8048467455999999</v>
      </c>
      <c r="L119" s="93">
        <v>1.0665485212000001</v>
      </c>
      <c r="M119" s="93">
        <v>1.0297079309999999</v>
      </c>
      <c r="N119" s="93">
        <v>1.1047071833</v>
      </c>
      <c r="O119" s="104">
        <v>6847</v>
      </c>
      <c r="P119" s="104">
        <v>1774</v>
      </c>
      <c r="Q119" s="105">
        <v>4.5463319022000004</v>
      </c>
      <c r="R119" s="93">
        <v>4.3948061360999997</v>
      </c>
      <c r="S119" s="93">
        <v>4.7030820302</v>
      </c>
      <c r="T119" s="93">
        <v>4.2276101999999997E-6</v>
      </c>
      <c r="U119" s="94">
        <v>3.8596392333999998</v>
      </c>
      <c r="V119" s="93">
        <v>3.7692927259000002</v>
      </c>
      <c r="W119" s="93">
        <v>3.9521512641999998</v>
      </c>
      <c r="X119" s="93">
        <v>1.0828041121</v>
      </c>
      <c r="Y119" s="93">
        <v>1.0467150789999999</v>
      </c>
      <c r="Z119" s="93">
        <v>1.1201374364000001</v>
      </c>
      <c r="AA119" s="104">
        <v>9397</v>
      </c>
      <c r="AB119" s="104">
        <v>2205</v>
      </c>
      <c r="AC119" s="105">
        <v>5.1263006465999998</v>
      </c>
      <c r="AD119" s="93">
        <v>4.9684492535000002</v>
      </c>
      <c r="AE119" s="93">
        <v>5.2891670978000001</v>
      </c>
      <c r="AF119" s="93">
        <v>1.0978849999999999E-33</v>
      </c>
      <c r="AG119" s="94">
        <v>4.2616780045000002</v>
      </c>
      <c r="AH119" s="93">
        <v>4.1763776039999998</v>
      </c>
      <c r="AI119" s="93">
        <v>4.3487206226000001</v>
      </c>
      <c r="AJ119" s="93">
        <v>1.2129280184</v>
      </c>
      <c r="AK119" s="93">
        <v>1.1755789844</v>
      </c>
      <c r="AL119" s="93">
        <v>1.2514636595999999</v>
      </c>
      <c r="AM119" s="93">
        <v>7.5703989000000007E-9</v>
      </c>
      <c r="AN119" s="93">
        <v>1.1275685007</v>
      </c>
      <c r="AO119" s="93">
        <v>1.0825667949</v>
      </c>
      <c r="AP119" s="93">
        <v>1.1744409026</v>
      </c>
      <c r="AQ119" s="93">
        <v>0.26132982449999997</v>
      </c>
      <c r="AR119" s="93">
        <v>1.0253892663999999</v>
      </c>
      <c r="AS119" s="93">
        <v>0.98149698190000001</v>
      </c>
      <c r="AT119" s="93">
        <v>1.0712444023000001</v>
      </c>
      <c r="AU119" s="91">
        <v>1</v>
      </c>
      <c r="AV119" s="91">
        <v>2</v>
      </c>
      <c r="AW119" s="91">
        <v>3</v>
      </c>
      <c r="AX119" s="91" t="s">
        <v>28</v>
      </c>
      <c r="AY119" s="91" t="s">
        <v>230</v>
      </c>
      <c r="AZ119" s="91" t="s">
        <v>28</v>
      </c>
      <c r="BA119" s="91" t="s">
        <v>28</v>
      </c>
      <c r="BB119" s="91" t="s">
        <v>28</v>
      </c>
      <c r="BC119" s="97" t="s">
        <v>233</v>
      </c>
      <c r="BD119" s="98">
        <v>6025</v>
      </c>
      <c r="BE119" s="98">
        <v>6847</v>
      </c>
      <c r="BF119" s="98">
        <v>9397</v>
      </c>
      <c r="BQ119" s="46"/>
      <c r="CC119" s="4"/>
      <c r="CO119" s="4"/>
    </row>
    <row r="120" spans="1:93" s="3" customFormat="1" x14ac:dyDescent="0.3">
      <c r="A120" s="9"/>
      <c r="B120" s="3" t="s">
        <v>197</v>
      </c>
      <c r="C120" s="101">
        <v>231272</v>
      </c>
      <c r="D120" s="102">
        <v>53020</v>
      </c>
      <c r="E120" s="100">
        <v>4.3700271452999999</v>
      </c>
      <c r="F120" s="99">
        <v>4.2735475713</v>
      </c>
      <c r="G120" s="99">
        <v>4.4686848413</v>
      </c>
      <c r="H120" s="99">
        <v>1.1592399999999999E-5</v>
      </c>
      <c r="I120" s="103">
        <v>4.3619766126000004</v>
      </c>
      <c r="J120" s="99">
        <v>4.3442353223000003</v>
      </c>
      <c r="K120" s="99">
        <v>4.379790356</v>
      </c>
      <c r="L120" s="99">
        <v>1.0512170147</v>
      </c>
      <c r="M120" s="99">
        <v>1.0280086989999999</v>
      </c>
      <c r="N120" s="99">
        <v>1.0749492812000001</v>
      </c>
      <c r="O120" s="102">
        <v>237175</v>
      </c>
      <c r="P120" s="102">
        <v>53261</v>
      </c>
      <c r="Q120" s="100">
        <v>4.4006766402000004</v>
      </c>
      <c r="R120" s="99">
        <v>4.3037388578</v>
      </c>
      <c r="S120" s="99">
        <v>4.4997978573999999</v>
      </c>
      <c r="T120" s="99">
        <v>3.5507399999999998E-5</v>
      </c>
      <c r="U120" s="103">
        <v>4.4530707272000001</v>
      </c>
      <c r="V120" s="99">
        <v>4.4351852879000004</v>
      </c>
      <c r="W120" s="99">
        <v>4.4710282916999997</v>
      </c>
      <c r="X120" s="99">
        <v>1.0481132624</v>
      </c>
      <c r="Y120" s="99">
        <v>1.0250255002999999</v>
      </c>
      <c r="Z120" s="99">
        <v>1.0717210552000001</v>
      </c>
      <c r="AA120" s="102">
        <v>238998</v>
      </c>
      <c r="AB120" s="102">
        <v>53030</v>
      </c>
      <c r="AC120" s="100">
        <v>4.4014559211000002</v>
      </c>
      <c r="AD120" s="99">
        <v>4.3046059457999997</v>
      </c>
      <c r="AE120" s="99">
        <v>4.5004849386999997</v>
      </c>
      <c r="AF120" s="99">
        <v>3.4969759999999998E-4</v>
      </c>
      <c r="AG120" s="103">
        <v>4.5068451820000002</v>
      </c>
      <c r="AH120" s="99">
        <v>4.488812791</v>
      </c>
      <c r="AI120" s="99">
        <v>4.5249500123999997</v>
      </c>
      <c r="AJ120" s="99">
        <v>1.0414233531999999</v>
      </c>
      <c r="AK120" s="99">
        <v>1.0185077934</v>
      </c>
      <c r="AL120" s="99">
        <v>1.0648544934999999</v>
      </c>
      <c r="AM120" s="99">
        <v>0.98792538529999996</v>
      </c>
      <c r="AN120" s="99">
        <v>1.0001770821</v>
      </c>
      <c r="AO120" s="99">
        <v>0.97750239250000004</v>
      </c>
      <c r="AP120" s="99">
        <v>1.0233777464</v>
      </c>
      <c r="AQ120" s="99">
        <v>0.55063831939999996</v>
      </c>
      <c r="AR120" s="99">
        <v>1.0070135708000001</v>
      </c>
      <c r="AS120" s="99">
        <v>0.98416296130000003</v>
      </c>
      <c r="AT120" s="99">
        <v>1.0303947331000001</v>
      </c>
      <c r="AU120" s="101">
        <v>1</v>
      </c>
      <c r="AV120" s="101">
        <v>2</v>
      </c>
      <c r="AW120" s="101">
        <v>3</v>
      </c>
      <c r="AX120" s="101" t="s">
        <v>28</v>
      </c>
      <c r="AY120" s="101" t="s">
        <v>28</v>
      </c>
      <c r="AZ120" s="101" t="s">
        <v>28</v>
      </c>
      <c r="BA120" s="101" t="s">
        <v>28</v>
      </c>
      <c r="BB120" s="101" t="s">
        <v>28</v>
      </c>
      <c r="BC120" s="95" t="s">
        <v>231</v>
      </c>
      <c r="BD120" s="96">
        <v>231272</v>
      </c>
      <c r="BE120" s="96">
        <v>237175</v>
      </c>
      <c r="BF120" s="96">
        <v>238998</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1">
        <v>169864</v>
      </c>
      <c r="D121" s="104">
        <v>38039</v>
      </c>
      <c r="E121" s="105">
        <v>4.8295710607000002</v>
      </c>
      <c r="F121" s="93">
        <v>4.7221936127999999</v>
      </c>
      <c r="G121" s="93">
        <v>4.9393901526999997</v>
      </c>
      <c r="H121" s="93">
        <v>4.8797189999999998E-39</v>
      </c>
      <c r="I121" s="94">
        <v>4.4655222272000001</v>
      </c>
      <c r="J121" s="93">
        <v>4.4443367898000004</v>
      </c>
      <c r="K121" s="93">
        <v>4.4868086521999997</v>
      </c>
      <c r="L121" s="93">
        <v>1.1617610381000001</v>
      </c>
      <c r="M121" s="93">
        <v>1.1359312213999999</v>
      </c>
      <c r="N121" s="93">
        <v>1.1881781962</v>
      </c>
      <c r="O121" s="104">
        <v>187919</v>
      </c>
      <c r="P121" s="104">
        <v>40712</v>
      </c>
      <c r="Q121" s="105">
        <v>4.9368052259999997</v>
      </c>
      <c r="R121" s="93">
        <v>4.8274917966000004</v>
      </c>
      <c r="S121" s="93">
        <v>5.0485939421000001</v>
      </c>
      <c r="T121" s="93">
        <v>1.290311E-45</v>
      </c>
      <c r="U121" s="94">
        <v>4.6158135193999996</v>
      </c>
      <c r="V121" s="93">
        <v>4.5949911769999998</v>
      </c>
      <c r="W121" s="93">
        <v>4.6367302188000004</v>
      </c>
      <c r="X121" s="93">
        <v>1.175803508</v>
      </c>
      <c r="Y121" s="93">
        <v>1.1497682265</v>
      </c>
      <c r="Z121" s="93">
        <v>1.2024283308999999</v>
      </c>
      <c r="AA121" s="104">
        <v>194149</v>
      </c>
      <c r="AB121" s="104">
        <v>41415</v>
      </c>
      <c r="AC121" s="105">
        <v>4.9089639992</v>
      </c>
      <c r="AD121" s="93">
        <v>4.8004234567999999</v>
      </c>
      <c r="AE121" s="93">
        <v>5.0199587104000001</v>
      </c>
      <c r="AF121" s="93">
        <v>2.3977210000000001E-39</v>
      </c>
      <c r="AG121" s="94">
        <v>4.6878908607999996</v>
      </c>
      <c r="AH121" s="93">
        <v>4.6670846758</v>
      </c>
      <c r="AI121" s="93">
        <v>4.7087898012</v>
      </c>
      <c r="AJ121" s="93">
        <v>1.1615042476999999</v>
      </c>
      <c r="AK121" s="93">
        <v>1.1358225964999999</v>
      </c>
      <c r="AL121" s="93">
        <v>1.1877665769000001</v>
      </c>
      <c r="AM121" s="93">
        <v>0.63205698659999998</v>
      </c>
      <c r="AN121" s="93">
        <v>0.99436047699999996</v>
      </c>
      <c r="AO121" s="93">
        <v>0.97160635360000003</v>
      </c>
      <c r="AP121" s="93">
        <v>1.0176474809</v>
      </c>
      <c r="AQ121" s="93">
        <v>6.3777177399999996E-2</v>
      </c>
      <c r="AR121" s="93">
        <v>1.0222036623999999</v>
      </c>
      <c r="AS121" s="93">
        <v>0.99874231410000003</v>
      </c>
      <c r="AT121" s="93">
        <v>1.0462161387</v>
      </c>
      <c r="AU121" s="91">
        <v>1</v>
      </c>
      <c r="AV121" s="91">
        <v>2</v>
      </c>
      <c r="AW121" s="91">
        <v>3</v>
      </c>
      <c r="AX121" s="91" t="s">
        <v>28</v>
      </c>
      <c r="AY121" s="91" t="s">
        <v>28</v>
      </c>
      <c r="AZ121" s="91" t="s">
        <v>28</v>
      </c>
      <c r="BA121" s="91" t="s">
        <v>28</v>
      </c>
      <c r="BB121" s="91" t="s">
        <v>28</v>
      </c>
      <c r="BC121" s="97" t="s">
        <v>231</v>
      </c>
      <c r="BD121" s="98">
        <v>169864</v>
      </c>
      <c r="BE121" s="98">
        <v>187919</v>
      </c>
      <c r="BF121" s="98">
        <v>194149</v>
      </c>
    </row>
    <row r="122" spans="1:93" x14ac:dyDescent="0.3">
      <c r="A122" s="9"/>
      <c r="B122" t="s">
        <v>199</v>
      </c>
      <c r="C122" s="91">
        <v>145985</v>
      </c>
      <c r="D122" s="104">
        <v>30415</v>
      </c>
      <c r="E122" s="105">
        <v>4.7690614873000001</v>
      </c>
      <c r="F122" s="93">
        <v>4.6623652715999997</v>
      </c>
      <c r="G122" s="93">
        <v>4.8781993997999997</v>
      </c>
      <c r="H122" s="93">
        <v>1.2461290000000001E-32</v>
      </c>
      <c r="I122" s="94">
        <v>4.7997698503999997</v>
      </c>
      <c r="J122" s="93">
        <v>4.7752114000999999</v>
      </c>
      <c r="K122" s="93">
        <v>4.8244546024000003</v>
      </c>
      <c r="L122" s="93">
        <v>1.1472053634999999</v>
      </c>
      <c r="M122" s="93">
        <v>1.1215394183</v>
      </c>
      <c r="N122" s="93">
        <v>1.1734586628000001</v>
      </c>
      <c r="O122" s="104">
        <v>143834</v>
      </c>
      <c r="P122" s="104">
        <v>29652</v>
      </c>
      <c r="Q122" s="105">
        <v>4.6970006565000002</v>
      </c>
      <c r="R122" s="93">
        <v>4.5919390397999997</v>
      </c>
      <c r="S122" s="93">
        <v>4.8044660384000002</v>
      </c>
      <c r="T122" s="93">
        <v>2.541977E-22</v>
      </c>
      <c r="U122" s="94">
        <v>4.8507351949000004</v>
      </c>
      <c r="V122" s="93">
        <v>4.8257315595000003</v>
      </c>
      <c r="W122" s="93">
        <v>4.8758683821000002</v>
      </c>
      <c r="X122" s="93">
        <v>1.1186890299000001</v>
      </c>
      <c r="Y122" s="93">
        <v>1.0936664065999999</v>
      </c>
      <c r="Z122" s="93">
        <v>1.1442841602</v>
      </c>
      <c r="AA122" s="104">
        <v>142841</v>
      </c>
      <c r="AB122" s="104">
        <v>29279</v>
      </c>
      <c r="AC122" s="105">
        <v>4.6874952164000003</v>
      </c>
      <c r="AD122" s="93">
        <v>4.5827372715000001</v>
      </c>
      <c r="AE122" s="93">
        <v>4.7946478494999996</v>
      </c>
      <c r="AF122" s="93">
        <v>2.7164250000000002E-19</v>
      </c>
      <c r="AG122" s="94">
        <v>4.8786160729999999</v>
      </c>
      <c r="AH122" s="93">
        <v>4.8533816905</v>
      </c>
      <c r="AI122" s="93">
        <v>4.9039816576000002</v>
      </c>
      <c r="AJ122" s="93">
        <v>1.1091027773</v>
      </c>
      <c r="AK122" s="93">
        <v>1.0843161220999999</v>
      </c>
      <c r="AL122" s="93">
        <v>1.1344560368000001</v>
      </c>
      <c r="AM122" s="93">
        <v>0.8664052055</v>
      </c>
      <c r="AN122" s="93">
        <v>0.99797627450000004</v>
      </c>
      <c r="AO122" s="93">
        <v>0.97469800449999999</v>
      </c>
      <c r="AP122" s="93">
        <v>1.0218104887999999</v>
      </c>
      <c r="AQ122" s="93">
        <v>0.205594416</v>
      </c>
      <c r="AR122" s="93">
        <v>0.98488993459999996</v>
      </c>
      <c r="AS122" s="93">
        <v>0.96194224240000004</v>
      </c>
      <c r="AT122" s="93">
        <v>1.0083850575</v>
      </c>
      <c r="AU122" s="91">
        <v>1</v>
      </c>
      <c r="AV122" s="91">
        <v>2</v>
      </c>
      <c r="AW122" s="91">
        <v>3</v>
      </c>
      <c r="AX122" s="91" t="s">
        <v>28</v>
      </c>
      <c r="AY122" s="91" t="s">
        <v>28</v>
      </c>
      <c r="AZ122" s="91" t="s">
        <v>28</v>
      </c>
      <c r="BA122" s="91" t="s">
        <v>28</v>
      </c>
      <c r="BB122" s="91" t="s">
        <v>28</v>
      </c>
      <c r="BC122" s="97" t="s">
        <v>231</v>
      </c>
      <c r="BD122" s="98">
        <v>145985</v>
      </c>
      <c r="BE122" s="98">
        <v>143834</v>
      </c>
      <c r="BF122" s="98">
        <v>142841</v>
      </c>
      <c r="BQ122" s="46"/>
      <c r="CC122" s="4"/>
      <c r="CO122" s="4"/>
    </row>
    <row r="123" spans="1:93" s="3" customFormat="1" x14ac:dyDescent="0.3">
      <c r="A123" s="9"/>
      <c r="B123" s="3" t="s">
        <v>125</v>
      </c>
      <c r="C123" s="101">
        <v>106881</v>
      </c>
      <c r="D123" s="102">
        <v>25662</v>
      </c>
      <c r="E123" s="100">
        <v>4.6539111916999998</v>
      </c>
      <c r="F123" s="99">
        <v>4.5468954682999998</v>
      </c>
      <c r="G123" s="99">
        <v>4.7634456369000002</v>
      </c>
      <c r="H123" s="99">
        <v>1.890058E-21</v>
      </c>
      <c r="I123" s="103">
        <v>4.1649520691999999</v>
      </c>
      <c r="J123" s="99">
        <v>4.1400573821000002</v>
      </c>
      <c r="K123" s="99">
        <v>4.1899964511999999</v>
      </c>
      <c r="L123" s="99">
        <v>1.1195057758</v>
      </c>
      <c r="M123" s="99">
        <v>1.0937629725</v>
      </c>
      <c r="N123" s="99">
        <v>1.1458544616999999</v>
      </c>
      <c r="O123" s="102">
        <v>110312</v>
      </c>
      <c r="P123" s="102">
        <v>25438</v>
      </c>
      <c r="Q123" s="100">
        <v>4.6457549037000003</v>
      </c>
      <c r="R123" s="99">
        <v>4.5393640622999998</v>
      </c>
      <c r="S123" s="99">
        <v>4.7546392687000001</v>
      </c>
      <c r="T123" s="99">
        <v>1.122685E-17</v>
      </c>
      <c r="U123" s="103">
        <v>4.3365044421999999</v>
      </c>
      <c r="V123" s="99">
        <v>4.3109894335999996</v>
      </c>
      <c r="W123" s="99">
        <v>4.3621704638000001</v>
      </c>
      <c r="X123" s="99">
        <v>1.1064837811999999</v>
      </c>
      <c r="Y123" s="99">
        <v>1.0811445752</v>
      </c>
      <c r="Z123" s="99">
        <v>1.1324168720000001</v>
      </c>
      <c r="AA123" s="102">
        <v>111905</v>
      </c>
      <c r="AB123" s="102">
        <v>24255</v>
      </c>
      <c r="AC123" s="100">
        <v>4.8068616902999999</v>
      </c>
      <c r="AD123" s="99">
        <v>4.6972403853999998</v>
      </c>
      <c r="AE123" s="99">
        <v>4.9190412698000001</v>
      </c>
      <c r="AF123" s="99">
        <v>7.914879E-28</v>
      </c>
      <c r="AG123" s="103">
        <v>4.6136878994000003</v>
      </c>
      <c r="AH123" s="99">
        <v>4.5867353461000002</v>
      </c>
      <c r="AI123" s="99">
        <v>4.6407988311999997</v>
      </c>
      <c r="AJ123" s="99">
        <v>1.1373459395000001</v>
      </c>
      <c r="AK123" s="99">
        <v>1.1114085704000001</v>
      </c>
      <c r="AL123" s="99">
        <v>1.163888619</v>
      </c>
      <c r="AM123" s="99">
        <v>6.4998905999999997E-3</v>
      </c>
      <c r="AN123" s="99">
        <v>1.0346782794</v>
      </c>
      <c r="AO123" s="99">
        <v>1.0095843520000001</v>
      </c>
      <c r="AP123" s="99">
        <v>1.060395934</v>
      </c>
      <c r="AQ123" s="99">
        <v>0.88923589449999996</v>
      </c>
      <c r="AR123" s="99">
        <v>0.99824743370000002</v>
      </c>
      <c r="AS123" s="99">
        <v>0.97390684390000004</v>
      </c>
      <c r="AT123" s="99">
        <v>1.0231963612999999</v>
      </c>
      <c r="AU123" s="101">
        <v>1</v>
      </c>
      <c r="AV123" s="101">
        <v>2</v>
      </c>
      <c r="AW123" s="101">
        <v>3</v>
      </c>
      <c r="AX123" s="101" t="s">
        <v>28</v>
      </c>
      <c r="AY123" s="101" t="s">
        <v>230</v>
      </c>
      <c r="AZ123" s="101" t="s">
        <v>28</v>
      </c>
      <c r="BA123" s="101" t="s">
        <v>28</v>
      </c>
      <c r="BB123" s="101" t="s">
        <v>28</v>
      </c>
      <c r="BC123" s="95" t="s">
        <v>233</v>
      </c>
      <c r="BD123" s="96">
        <v>106881</v>
      </c>
      <c r="BE123" s="96">
        <v>110312</v>
      </c>
      <c r="BF123" s="96">
        <v>111905</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1">
        <v>56390</v>
      </c>
      <c r="D124" s="104">
        <v>13961</v>
      </c>
      <c r="E124" s="105">
        <v>4.8691343345</v>
      </c>
      <c r="F124" s="93">
        <v>4.7519987074000003</v>
      </c>
      <c r="G124" s="93">
        <v>4.9891573267</v>
      </c>
      <c r="H124" s="93">
        <v>4.3018950000000003E-37</v>
      </c>
      <c r="I124" s="94">
        <v>4.0391089463999998</v>
      </c>
      <c r="J124" s="93">
        <v>4.0059086789</v>
      </c>
      <c r="K124" s="93">
        <v>4.0725843717999997</v>
      </c>
      <c r="L124" s="93">
        <v>1.1712780467999999</v>
      </c>
      <c r="M124" s="93">
        <v>1.1431008844999999</v>
      </c>
      <c r="N124" s="93">
        <v>1.2001497694000001</v>
      </c>
      <c r="O124" s="104">
        <v>66687</v>
      </c>
      <c r="P124" s="104">
        <v>15578</v>
      </c>
      <c r="Q124" s="105">
        <v>5.0518675280999998</v>
      </c>
      <c r="R124" s="93">
        <v>4.9317637906999998</v>
      </c>
      <c r="S124" s="93">
        <v>5.1748961638999997</v>
      </c>
      <c r="T124" s="93">
        <v>2.595361E-51</v>
      </c>
      <c r="U124" s="94">
        <v>4.2808447810999999</v>
      </c>
      <c r="V124" s="93">
        <v>4.2484772234000001</v>
      </c>
      <c r="W124" s="93">
        <v>4.3134589350999999</v>
      </c>
      <c r="X124" s="93">
        <v>1.2032080038999999</v>
      </c>
      <c r="Y124" s="93">
        <v>1.1746027847</v>
      </c>
      <c r="Z124" s="93">
        <v>1.2325098488999999</v>
      </c>
      <c r="AA124" s="104">
        <v>77080</v>
      </c>
      <c r="AB124" s="104">
        <v>17395</v>
      </c>
      <c r="AC124" s="105">
        <v>5.1988072314</v>
      </c>
      <c r="AD124" s="93">
        <v>5.0766124913999997</v>
      </c>
      <c r="AE124" s="93">
        <v>5.3239432151999999</v>
      </c>
      <c r="AF124" s="93">
        <v>2.7382739999999999E-65</v>
      </c>
      <c r="AG124" s="94">
        <v>4.4311583788000002</v>
      </c>
      <c r="AH124" s="93">
        <v>4.3999865380000003</v>
      </c>
      <c r="AI124" s="93">
        <v>4.4625510575999998</v>
      </c>
      <c r="AJ124" s="93">
        <v>1.2300837169000001</v>
      </c>
      <c r="AK124" s="93">
        <v>1.201171362</v>
      </c>
      <c r="AL124" s="93">
        <v>1.2596919960999999</v>
      </c>
      <c r="AM124" s="93">
        <v>3.0907311100000001E-2</v>
      </c>
      <c r="AN124" s="93">
        <v>1.0290862145999999</v>
      </c>
      <c r="AO124" s="93">
        <v>1.0026377692999999</v>
      </c>
      <c r="AP124" s="93">
        <v>1.0562323399</v>
      </c>
      <c r="AQ124" s="93">
        <v>6.4527611999999996E-3</v>
      </c>
      <c r="AR124" s="93">
        <v>1.0375288872999999</v>
      </c>
      <c r="AS124" s="93">
        <v>1.0103855166</v>
      </c>
      <c r="AT124" s="93">
        <v>1.0654014476</v>
      </c>
      <c r="AU124" s="91">
        <v>1</v>
      </c>
      <c r="AV124" s="91">
        <v>2</v>
      </c>
      <c r="AW124" s="91">
        <v>3</v>
      </c>
      <c r="AX124" s="91" t="s">
        <v>430</v>
      </c>
      <c r="AY124" s="91" t="s">
        <v>230</v>
      </c>
      <c r="AZ124" s="91" t="s">
        <v>28</v>
      </c>
      <c r="BA124" s="91" t="s">
        <v>28</v>
      </c>
      <c r="BB124" s="91" t="s">
        <v>28</v>
      </c>
      <c r="BC124" s="97" t="s">
        <v>431</v>
      </c>
      <c r="BD124" s="98">
        <v>56390</v>
      </c>
      <c r="BE124" s="98">
        <v>66687</v>
      </c>
      <c r="BF124" s="98">
        <v>77080</v>
      </c>
      <c r="BQ124" s="46"/>
      <c r="CC124" s="4"/>
      <c r="CO124" s="4"/>
    </row>
    <row r="125" spans="1:93" x14ac:dyDescent="0.3">
      <c r="A125" s="9"/>
      <c r="B125" t="s">
        <v>127</v>
      </c>
      <c r="C125" s="91">
        <v>15519</v>
      </c>
      <c r="D125" s="104">
        <v>3646</v>
      </c>
      <c r="E125" s="105">
        <v>5.1833412814999997</v>
      </c>
      <c r="F125" s="93">
        <v>5.0380005110999999</v>
      </c>
      <c r="G125" s="93">
        <v>5.3328749732</v>
      </c>
      <c r="H125" s="93">
        <v>3.301141E-52</v>
      </c>
      <c r="I125" s="94">
        <v>4.2564454196000003</v>
      </c>
      <c r="J125" s="93">
        <v>4.1900020945999996</v>
      </c>
      <c r="K125" s="93">
        <v>4.3239423755999997</v>
      </c>
      <c r="L125" s="93">
        <v>1.2468610302000001</v>
      </c>
      <c r="M125" s="93">
        <v>1.2118990755000001</v>
      </c>
      <c r="N125" s="93">
        <v>1.2828315987000001</v>
      </c>
      <c r="O125" s="104">
        <v>20137</v>
      </c>
      <c r="P125" s="104">
        <v>4267</v>
      </c>
      <c r="Q125" s="105">
        <v>5.5709192957000004</v>
      </c>
      <c r="R125" s="93">
        <v>5.4207772679000001</v>
      </c>
      <c r="S125" s="93">
        <v>5.7252198838000004</v>
      </c>
      <c r="T125" s="93">
        <v>1.6671300000000001E-91</v>
      </c>
      <c r="U125" s="94">
        <v>4.7192406842999999</v>
      </c>
      <c r="V125" s="93">
        <v>4.6545074825999997</v>
      </c>
      <c r="W125" s="93">
        <v>4.7848741720000003</v>
      </c>
      <c r="X125" s="93">
        <v>1.3268310478000001</v>
      </c>
      <c r="Y125" s="93">
        <v>1.2910715809</v>
      </c>
      <c r="Z125" s="93">
        <v>1.3635809629</v>
      </c>
      <c r="AA125" s="104">
        <v>22396</v>
      </c>
      <c r="AB125" s="104">
        <v>4795</v>
      </c>
      <c r="AC125" s="105">
        <v>5.5832786607999996</v>
      </c>
      <c r="AD125" s="93">
        <v>5.4359266783000004</v>
      </c>
      <c r="AE125" s="93">
        <v>5.7346249222000001</v>
      </c>
      <c r="AF125" s="93">
        <v>1.5617669999999998E-92</v>
      </c>
      <c r="AG125" s="94">
        <v>4.6706986443999998</v>
      </c>
      <c r="AH125" s="93">
        <v>4.6099265934</v>
      </c>
      <c r="AI125" s="93">
        <v>4.7322718453999997</v>
      </c>
      <c r="AJ125" s="93">
        <v>1.3210530535</v>
      </c>
      <c r="AK125" s="93">
        <v>1.2861882728</v>
      </c>
      <c r="AL125" s="93">
        <v>1.3568629159000001</v>
      </c>
      <c r="AM125" s="93">
        <v>0.89040178650000001</v>
      </c>
      <c r="AN125" s="93">
        <v>1.0022185504000001</v>
      </c>
      <c r="AO125" s="93">
        <v>0.97112031499999996</v>
      </c>
      <c r="AP125" s="93">
        <v>1.0343126461000001</v>
      </c>
      <c r="AQ125" s="93">
        <v>1.77511E-5</v>
      </c>
      <c r="AR125" s="93">
        <v>1.0747737788</v>
      </c>
      <c r="AS125" s="93">
        <v>1.0399539923000001</v>
      </c>
      <c r="AT125" s="93">
        <v>1.1107594029000001</v>
      </c>
      <c r="AU125" s="91">
        <v>1</v>
      </c>
      <c r="AV125" s="91">
        <v>2</v>
      </c>
      <c r="AW125" s="91">
        <v>3</v>
      </c>
      <c r="AX125" s="91" t="s">
        <v>430</v>
      </c>
      <c r="AY125" s="91" t="s">
        <v>28</v>
      </c>
      <c r="AZ125" s="91" t="s">
        <v>28</v>
      </c>
      <c r="BA125" s="91" t="s">
        <v>28</v>
      </c>
      <c r="BB125" s="91" t="s">
        <v>28</v>
      </c>
      <c r="BC125" s="97" t="s">
        <v>432</v>
      </c>
      <c r="BD125" s="98">
        <v>15519</v>
      </c>
      <c r="BE125" s="98">
        <v>20137</v>
      </c>
      <c r="BF125" s="98">
        <v>22396</v>
      </c>
      <c r="BQ125" s="46"/>
      <c r="CC125" s="4"/>
      <c r="CO125" s="4"/>
    </row>
    <row r="126" spans="1:93" s="3" customFormat="1" x14ac:dyDescent="0.3">
      <c r="A126" s="9" t="s">
        <v>237</v>
      </c>
      <c r="B126" s="3" t="s">
        <v>51</v>
      </c>
      <c r="C126" s="101">
        <v>182269</v>
      </c>
      <c r="D126" s="102">
        <v>50328</v>
      </c>
      <c r="E126" s="100">
        <v>3.8522507811</v>
      </c>
      <c r="F126" s="99">
        <v>3.7663910363999999</v>
      </c>
      <c r="G126" s="99">
        <v>3.9400678095999999</v>
      </c>
      <c r="H126" s="99">
        <v>3.5280440000000002E-11</v>
      </c>
      <c r="I126" s="103">
        <v>3.6216221586000001</v>
      </c>
      <c r="J126" s="99">
        <v>3.6050339946999999</v>
      </c>
      <c r="K126" s="99">
        <v>3.6382866512000001</v>
      </c>
      <c r="L126" s="99">
        <v>0.92666508270000003</v>
      </c>
      <c r="M126" s="99">
        <v>0.90601138390000002</v>
      </c>
      <c r="N126" s="99">
        <v>0.9477896093</v>
      </c>
      <c r="O126" s="102">
        <v>217049</v>
      </c>
      <c r="P126" s="102">
        <v>59196</v>
      </c>
      <c r="Q126" s="100">
        <v>3.8723171946999999</v>
      </c>
      <c r="R126" s="99">
        <v>3.7866099482000002</v>
      </c>
      <c r="S126" s="99">
        <v>3.9599643643000002</v>
      </c>
      <c r="T126" s="99">
        <v>1.3852320000000001E-12</v>
      </c>
      <c r="U126" s="103">
        <v>3.6666159876000002</v>
      </c>
      <c r="V126" s="99">
        <v>3.6512230533999999</v>
      </c>
      <c r="W126" s="99">
        <v>3.6820738157999999</v>
      </c>
      <c r="X126" s="99">
        <v>0.92227340020000004</v>
      </c>
      <c r="Y126" s="99">
        <v>0.90186042529999999</v>
      </c>
      <c r="Z126" s="99">
        <v>0.94314840830000002</v>
      </c>
      <c r="AA126" s="102">
        <v>243818</v>
      </c>
      <c r="AB126" s="102">
        <v>63530</v>
      </c>
      <c r="AC126" s="100">
        <v>3.9932363955999999</v>
      </c>
      <c r="AD126" s="99">
        <v>3.9053266603000001</v>
      </c>
      <c r="AE126" s="99">
        <v>4.0831249976999997</v>
      </c>
      <c r="AF126" s="99">
        <v>5.8475288999999999E-7</v>
      </c>
      <c r="AG126" s="103">
        <v>3.8378403903999998</v>
      </c>
      <c r="AH126" s="99">
        <v>3.8226369989000002</v>
      </c>
      <c r="AI126" s="99">
        <v>3.8531042487999998</v>
      </c>
      <c r="AJ126" s="99">
        <v>0.94483500720000002</v>
      </c>
      <c r="AK126" s="99">
        <v>0.92403478729999999</v>
      </c>
      <c r="AL126" s="99">
        <v>0.96610344459999997</v>
      </c>
      <c r="AM126" s="99">
        <v>8.9218059999999991E-3</v>
      </c>
      <c r="AN126" s="99">
        <v>1.0312265744</v>
      </c>
      <c r="AO126" s="99">
        <v>1.0077324164000001</v>
      </c>
      <c r="AP126" s="99">
        <v>1.0552684725000001</v>
      </c>
      <c r="AQ126" s="99">
        <v>0.66160682869999998</v>
      </c>
      <c r="AR126" s="99">
        <v>1.0052090102</v>
      </c>
      <c r="AS126" s="99">
        <v>0.98209280669999999</v>
      </c>
      <c r="AT126" s="99">
        <v>1.0288693158</v>
      </c>
      <c r="AU126" s="101">
        <v>1</v>
      </c>
      <c r="AV126" s="101">
        <v>2</v>
      </c>
      <c r="AW126" s="101">
        <v>3</v>
      </c>
      <c r="AX126" s="101" t="s">
        <v>28</v>
      </c>
      <c r="AY126" s="101" t="s">
        <v>230</v>
      </c>
      <c r="AZ126" s="101" t="s">
        <v>28</v>
      </c>
      <c r="BA126" s="101" t="s">
        <v>28</v>
      </c>
      <c r="BB126" s="101" t="s">
        <v>28</v>
      </c>
      <c r="BC126" s="95" t="s">
        <v>233</v>
      </c>
      <c r="BD126" s="96">
        <v>182269</v>
      </c>
      <c r="BE126" s="96">
        <v>217049</v>
      </c>
      <c r="BF126" s="96">
        <v>243818</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1">
        <v>100931</v>
      </c>
      <c r="D127" s="104">
        <v>25643</v>
      </c>
      <c r="E127" s="105">
        <v>3.9121928646000002</v>
      </c>
      <c r="F127" s="93">
        <v>3.8229213342000001</v>
      </c>
      <c r="G127" s="93">
        <v>4.0035490326999996</v>
      </c>
      <c r="H127" s="93">
        <v>2.5243895000000001E-7</v>
      </c>
      <c r="I127" s="94">
        <v>3.9360059275000001</v>
      </c>
      <c r="J127" s="93">
        <v>3.9117982799000002</v>
      </c>
      <c r="K127" s="93">
        <v>3.9603633810000001</v>
      </c>
      <c r="L127" s="93">
        <v>0.94108424670000002</v>
      </c>
      <c r="M127" s="93">
        <v>0.91960983740000002</v>
      </c>
      <c r="N127" s="93">
        <v>0.96306011899999999</v>
      </c>
      <c r="O127" s="104">
        <v>108737</v>
      </c>
      <c r="P127" s="104">
        <v>26482</v>
      </c>
      <c r="Q127" s="105">
        <v>3.9515966456</v>
      </c>
      <c r="R127" s="93">
        <v>3.8619166250000001</v>
      </c>
      <c r="S127" s="93">
        <v>4.0433591829999997</v>
      </c>
      <c r="T127" s="93">
        <v>2.2432653999999999E-7</v>
      </c>
      <c r="U127" s="94">
        <v>4.1060720488999998</v>
      </c>
      <c r="V127" s="93">
        <v>4.0817390320999998</v>
      </c>
      <c r="W127" s="93">
        <v>4.1305501255000001</v>
      </c>
      <c r="X127" s="93">
        <v>0.94115546100000003</v>
      </c>
      <c r="Y127" s="93">
        <v>0.91979628680000003</v>
      </c>
      <c r="Z127" s="93">
        <v>0.9630106302</v>
      </c>
      <c r="AA127" s="104">
        <v>119130</v>
      </c>
      <c r="AB127" s="104">
        <v>28250</v>
      </c>
      <c r="AC127" s="105">
        <v>4.0292967769999999</v>
      </c>
      <c r="AD127" s="93">
        <v>3.9384512971999999</v>
      </c>
      <c r="AE127" s="93">
        <v>4.1222377253999998</v>
      </c>
      <c r="AF127" s="93">
        <v>4.0533400000000001E-5</v>
      </c>
      <c r="AG127" s="94">
        <v>4.2169911504000002</v>
      </c>
      <c r="AH127" s="93">
        <v>4.1931126136000003</v>
      </c>
      <c r="AI127" s="93">
        <v>4.2410056684999997</v>
      </c>
      <c r="AJ127" s="93">
        <v>0.95336721199999996</v>
      </c>
      <c r="AK127" s="93">
        <v>0.93187236900000003</v>
      </c>
      <c r="AL127" s="93">
        <v>0.97535786140000003</v>
      </c>
      <c r="AM127" s="93">
        <v>0.113530118</v>
      </c>
      <c r="AN127" s="93">
        <v>1.0196629713000001</v>
      </c>
      <c r="AO127" s="93">
        <v>0.99536655279999997</v>
      </c>
      <c r="AP127" s="93">
        <v>1.0445524536999999</v>
      </c>
      <c r="AQ127" s="93">
        <v>0.41948972919999999</v>
      </c>
      <c r="AR127" s="93">
        <v>1.0100720446</v>
      </c>
      <c r="AS127" s="93">
        <v>0.98579315069999995</v>
      </c>
      <c r="AT127" s="93">
        <v>1.0349488982999999</v>
      </c>
      <c r="AU127" s="91">
        <v>1</v>
      </c>
      <c r="AV127" s="91">
        <v>2</v>
      </c>
      <c r="AW127" s="91">
        <v>3</v>
      </c>
      <c r="AX127" s="91" t="s">
        <v>28</v>
      </c>
      <c r="AY127" s="91" t="s">
        <v>28</v>
      </c>
      <c r="AZ127" s="91" t="s">
        <v>28</v>
      </c>
      <c r="BA127" s="91" t="s">
        <v>28</v>
      </c>
      <c r="BB127" s="91" t="s">
        <v>28</v>
      </c>
      <c r="BC127" s="97" t="s">
        <v>231</v>
      </c>
      <c r="BD127" s="98">
        <v>100931</v>
      </c>
      <c r="BE127" s="98">
        <v>108737</v>
      </c>
      <c r="BF127" s="98">
        <v>119130</v>
      </c>
      <c r="BQ127" s="46"/>
    </row>
    <row r="128" spans="1:93" x14ac:dyDescent="0.3">
      <c r="A128" s="9"/>
      <c r="B128" t="s">
        <v>54</v>
      </c>
      <c r="C128" s="91">
        <v>148214</v>
      </c>
      <c r="D128" s="104">
        <v>39292</v>
      </c>
      <c r="E128" s="105">
        <v>3.942941072</v>
      </c>
      <c r="F128" s="93">
        <v>3.8541265149999999</v>
      </c>
      <c r="G128" s="93">
        <v>4.033802273</v>
      </c>
      <c r="H128" s="93">
        <v>5.3540583E-6</v>
      </c>
      <c r="I128" s="94">
        <v>3.7721164614</v>
      </c>
      <c r="J128" s="93">
        <v>3.7529614002999998</v>
      </c>
      <c r="K128" s="93">
        <v>3.7913692896</v>
      </c>
      <c r="L128" s="93">
        <v>0.94848077710000001</v>
      </c>
      <c r="M128" s="93">
        <v>0.92711629350000002</v>
      </c>
      <c r="N128" s="93">
        <v>0.97033758429999994</v>
      </c>
      <c r="O128" s="104">
        <v>171179</v>
      </c>
      <c r="P128" s="104">
        <v>43780</v>
      </c>
      <c r="Q128" s="105">
        <v>4.0269374415000003</v>
      </c>
      <c r="R128" s="93">
        <v>3.9369566148000001</v>
      </c>
      <c r="S128" s="93">
        <v>4.1189748185999999</v>
      </c>
      <c r="T128" s="93">
        <v>2.9240530000000002E-4</v>
      </c>
      <c r="U128" s="94">
        <v>3.9099817267999999</v>
      </c>
      <c r="V128" s="93">
        <v>3.8915031164</v>
      </c>
      <c r="W128" s="93">
        <v>3.9285480819999998</v>
      </c>
      <c r="X128" s="93">
        <v>0.95909944869999997</v>
      </c>
      <c r="Y128" s="93">
        <v>0.93766863119999999</v>
      </c>
      <c r="Z128" s="93">
        <v>0.98102007670000002</v>
      </c>
      <c r="AA128" s="104">
        <v>187494</v>
      </c>
      <c r="AB128" s="104">
        <v>46842</v>
      </c>
      <c r="AC128" s="105">
        <v>4.0586172966999996</v>
      </c>
      <c r="AD128" s="93">
        <v>3.9684336935000002</v>
      </c>
      <c r="AE128" s="93">
        <v>4.1508503439000002</v>
      </c>
      <c r="AF128" s="93">
        <v>4.1100609999999998E-4</v>
      </c>
      <c r="AG128" s="94">
        <v>4.0026898937000004</v>
      </c>
      <c r="AH128" s="93">
        <v>3.9846129992999999</v>
      </c>
      <c r="AI128" s="93">
        <v>4.0208487971000002</v>
      </c>
      <c r="AJ128" s="93">
        <v>0.96030470599999995</v>
      </c>
      <c r="AK128" s="93">
        <v>0.93896646880000001</v>
      </c>
      <c r="AL128" s="93">
        <v>0.98212785979999995</v>
      </c>
      <c r="AM128" s="93">
        <v>0.51259098079999998</v>
      </c>
      <c r="AN128" s="93">
        <v>1.0078669846999999</v>
      </c>
      <c r="AO128" s="93">
        <v>0.98450233740000004</v>
      </c>
      <c r="AP128" s="93">
        <v>1.0317861320999999</v>
      </c>
      <c r="AQ128" s="93">
        <v>8.1329495900000007E-2</v>
      </c>
      <c r="AR128" s="93">
        <v>1.0213029736000001</v>
      </c>
      <c r="AS128" s="93">
        <v>0.99737987210000001</v>
      </c>
      <c r="AT128" s="93">
        <v>1.0457998933999999</v>
      </c>
      <c r="AU128" s="91">
        <v>1</v>
      </c>
      <c r="AV128" s="91">
        <v>2</v>
      </c>
      <c r="AW128" s="91">
        <v>3</v>
      </c>
      <c r="AX128" s="91" t="s">
        <v>28</v>
      </c>
      <c r="AY128" s="91" t="s">
        <v>28</v>
      </c>
      <c r="AZ128" s="91" t="s">
        <v>28</v>
      </c>
      <c r="BA128" s="91" t="s">
        <v>28</v>
      </c>
      <c r="BB128" s="91" t="s">
        <v>28</v>
      </c>
      <c r="BC128" s="97" t="s">
        <v>231</v>
      </c>
      <c r="BD128" s="98">
        <v>148214</v>
      </c>
      <c r="BE128" s="98">
        <v>171179</v>
      </c>
      <c r="BF128" s="98">
        <v>187494</v>
      </c>
      <c r="BQ128" s="46"/>
    </row>
    <row r="129" spans="1:104" x14ac:dyDescent="0.3">
      <c r="A129" s="9"/>
      <c r="B129" t="s">
        <v>53</v>
      </c>
      <c r="C129" s="91">
        <v>181388</v>
      </c>
      <c r="D129" s="104">
        <v>46555</v>
      </c>
      <c r="E129" s="105">
        <v>3.9837073998000001</v>
      </c>
      <c r="F129" s="93">
        <v>3.8947094223000001</v>
      </c>
      <c r="G129" s="93">
        <v>4.0747390693999996</v>
      </c>
      <c r="H129" s="93">
        <v>2.1891059999999999E-4</v>
      </c>
      <c r="I129" s="94">
        <v>3.8962087852999998</v>
      </c>
      <c r="J129" s="93">
        <v>3.8783197421</v>
      </c>
      <c r="K129" s="93">
        <v>3.9141803431</v>
      </c>
      <c r="L129" s="93">
        <v>0.95828718239999999</v>
      </c>
      <c r="M129" s="93">
        <v>0.93687857669999997</v>
      </c>
      <c r="N129" s="93">
        <v>0.98018499609999998</v>
      </c>
      <c r="O129" s="104">
        <v>203551</v>
      </c>
      <c r="P129" s="104">
        <v>50204</v>
      </c>
      <c r="Q129" s="105">
        <v>4.0491924291999997</v>
      </c>
      <c r="R129" s="93">
        <v>3.9593785091</v>
      </c>
      <c r="S129" s="93">
        <v>4.1410436740999996</v>
      </c>
      <c r="T129" s="93">
        <v>1.5378269E-3</v>
      </c>
      <c r="U129" s="94">
        <v>4.0544777309000004</v>
      </c>
      <c r="V129" s="93">
        <v>4.0369024045000002</v>
      </c>
      <c r="W129" s="93">
        <v>4.0721295742999999</v>
      </c>
      <c r="X129" s="93">
        <v>0.96439993980000005</v>
      </c>
      <c r="Y129" s="93">
        <v>0.94300887470000005</v>
      </c>
      <c r="Z129" s="93">
        <v>0.98627623659999997</v>
      </c>
      <c r="AA129" s="104">
        <v>209840</v>
      </c>
      <c r="AB129" s="104">
        <v>50105</v>
      </c>
      <c r="AC129" s="105">
        <v>4.0919592609000004</v>
      </c>
      <c r="AD129" s="93">
        <v>4.0013216411999997</v>
      </c>
      <c r="AE129" s="93">
        <v>4.1846499967000002</v>
      </c>
      <c r="AF129" s="93">
        <v>4.6792524999999998E-3</v>
      </c>
      <c r="AG129" s="94">
        <v>4.1880051891000001</v>
      </c>
      <c r="AH129" s="93">
        <v>4.1701245761000001</v>
      </c>
      <c r="AI129" s="93">
        <v>4.2059624704000003</v>
      </c>
      <c r="AJ129" s="93">
        <v>0.96819370930000004</v>
      </c>
      <c r="AK129" s="93">
        <v>0.94674804779999999</v>
      </c>
      <c r="AL129" s="93">
        <v>0.99012515619999997</v>
      </c>
      <c r="AM129" s="93">
        <v>0.37530502770000002</v>
      </c>
      <c r="AN129" s="93">
        <v>1.0105618176</v>
      </c>
      <c r="AO129" s="93">
        <v>0.98736040609999998</v>
      </c>
      <c r="AP129" s="93">
        <v>1.0343084255999999</v>
      </c>
      <c r="AQ129" s="93">
        <v>0.17136200169999999</v>
      </c>
      <c r="AR129" s="93">
        <v>1.0164382127</v>
      </c>
      <c r="AS129" s="93">
        <v>0.99296677739999994</v>
      </c>
      <c r="AT129" s="93">
        <v>1.0404644583</v>
      </c>
      <c r="AU129" s="91">
        <v>1</v>
      </c>
      <c r="AV129" s="91">
        <v>2</v>
      </c>
      <c r="AW129" s="91">
        <v>3</v>
      </c>
      <c r="AX129" s="91" t="s">
        <v>28</v>
      </c>
      <c r="AY129" s="91" t="s">
        <v>28</v>
      </c>
      <c r="AZ129" s="91" t="s">
        <v>28</v>
      </c>
      <c r="BA129" s="91" t="s">
        <v>28</v>
      </c>
      <c r="BB129" s="91" t="s">
        <v>28</v>
      </c>
      <c r="BC129" s="97" t="s">
        <v>231</v>
      </c>
      <c r="BD129" s="98">
        <v>181388</v>
      </c>
      <c r="BE129" s="98">
        <v>203551</v>
      </c>
      <c r="BF129" s="98">
        <v>209840</v>
      </c>
      <c r="BQ129" s="46"/>
    </row>
    <row r="130" spans="1:104" x14ac:dyDescent="0.3">
      <c r="A130" s="9"/>
      <c r="B130" t="s">
        <v>55</v>
      </c>
      <c r="C130" s="91">
        <v>92137</v>
      </c>
      <c r="D130" s="104">
        <v>24841</v>
      </c>
      <c r="E130" s="105">
        <v>3.9861990323000001</v>
      </c>
      <c r="F130" s="93">
        <v>3.8943021798999999</v>
      </c>
      <c r="G130" s="93">
        <v>4.0802644457000001</v>
      </c>
      <c r="H130" s="93">
        <v>4.188218E-4</v>
      </c>
      <c r="I130" s="94">
        <v>3.7090696832000001</v>
      </c>
      <c r="J130" s="93">
        <v>3.6851973601000001</v>
      </c>
      <c r="K130" s="93">
        <v>3.7330966487000001</v>
      </c>
      <c r="L130" s="93">
        <v>0.9588865486</v>
      </c>
      <c r="M130" s="93">
        <v>0.9367806139</v>
      </c>
      <c r="N130" s="93">
        <v>0.9815141342</v>
      </c>
      <c r="O130" s="104">
        <v>111210</v>
      </c>
      <c r="P130" s="104">
        <v>27917</v>
      </c>
      <c r="Q130" s="105">
        <v>4.2221466984999996</v>
      </c>
      <c r="R130" s="93">
        <v>4.1262450647</v>
      </c>
      <c r="S130" s="93">
        <v>4.3202772652999997</v>
      </c>
      <c r="T130" s="93">
        <v>0.63425195919999999</v>
      </c>
      <c r="U130" s="94">
        <v>3.9835942257000001</v>
      </c>
      <c r="V130" s="93">
        <v>3.9602502052999999</v>
      </c>
      <c r="W130" s="93">
        <v>4.0070758494999996</v>
      </c>
      <c r="X130" s="93">
        <v>1.0055926196</v>
      </c>
      <c r="Y130" s="93">
        <v>0.98275163799999998</v>
      </c>
      <c r="Z130" s="93">
        <v>1.0289644682000001</v>
      </c>
      <c r="AA130" s="104">
        <v>122952</v>
      </c>
      <c r="AB130" s="104">
        <v>29768</v>
      </c>
      <c r="AC130" s="105">
        <v>4.3054211482999998</v>
      </c>
      <c r="AD130" s="93">
        <v>4.2080355851000002</v>
      </c>
      <c r="AE130" s="93">
        <v>4.4050604822999997</v>
      </c>
      <c r="AF130" s="93">
        <v>0.1124618255</v>
      </c>
      <c r="AG130" s="94">
        <v>4.1303413061000001</v>
      </c>
      <c r="AH130" s="93">
        <v>4.1073187768999997</v>
      </c>
      <c r="AI130" s="93">
        <v>4.1534928823000001</v>
      </c>
      <c r="AJ130" s="93">
        <v>1.0187006775</v>
      </c>
      <c r="AK130" s="93">
        <v>0.99565839300000003</v>
      </c>
      <c r="AL130" s="93">
        <v>1.0422762242000001</v>
      </c>
      <c r="AM130" s="93">
        <v>0.1136864565</v>
      </c>
      <c r="AN130" s="93">
        <v>1.0197232488000001</v>
      </c>
      <c r="AO130" s="93">
        <v>0.99534209250000005</v>
      </c>
      <c r="AP130" s="93">
        <v>1.0447016276000001</v>
      </c>
      <c r="AQ130" s="93">
        <v>4.4936886E-6</v>
      </c>
      <c r="AR130" s="93">
        <v>1.0591911403000001</v>
      </c>
      <c r="AS130" s="93">
        <v>1.033483274</v>
      </c>
      <c r="AT130" s="93">
        <v>1.0855384889999999</v>
      </c>
      <c r="AU130" s="91">
        <v>1</v>
      </c>
      <c r="AV130" s="91" t="s">
        <v>28</v>
      </c>
      <c r="AW130" s="91" t="s">
        <v>28</v>
      </c>
      <c r="AX130" s="91" t="s">
        <v>430</v>
      </c>
      <c r="AY130" s="91" t="s">
        <v>28</v>
      </c>
      <c r="AZ130" s="91" t="s">
        <v>28</v>
      </c>
      <c r="BA130" s="91" t="s">
        <v>28</v>
      </c>
      <c r="BB130" s="91" t="s">
        <v>28</v>
      </c>
      <c r="BC130" s="97" t="s">
        <v>433</v>
      </c>
      <c r="BD130" s="98">
        <v>92137</v>
      </c>
      <c r="BE130" s="98">
        <v>111210</v>
      </c>
      <c r="BF130" s="98">
        <v>122952</v>
      </c>
    </row>
    <row r="131" spans="1:104" x14ac:dyDescent="0.3">
      <c r="A131" s="9"/>
      <c r="B131" t="s">
        <v>59</v>
      </c>
      <c r="C131" s="91">
        <v>184785</v>
      </c>
      <c r="D131" s="104">
        <v>47585</v>
      </c>
      <c r="E131" s="105">
        <v>4.0385190049000004</v>
      </c>
      <c r="F131" s="93">
        <v>3.9484394028000001</v>
      </c>
      <c r="G131" s="93">
        <v>4.1306536809000001</v>
      </c>
      <c r="H131" s="93">
        <v>1.1912124600000001E-2</v>
      </c>
      <c r="I131" s="94">
        <v>3.8832615320000001</v>
      </c>
      <c r="J131" s="93">
        <v>3.8655962053000001</v>
      </c>
      <c r="K131" s="93">
        <v>3.9010075872000001</v>
      </c>
      <c r="L131" s="93">
        <v>0.97147220170000004</v>
      </c>
      <c r="M131" s="93">
        <v>0.94980340939999996</v>
      </c>
      <c r="N131" s="93">
        <v>0.99363534519999996</v>
      </c>
      <c r="O131" s="104">
        <v>219934</v>
      </c>
      <c r="P131" s="104">
        <v>54048</v>
      </c>
      <c r="Q131" s="105">
        <v>4.2315138324000001</v>
      </c>
      <c r="R131" s="93">
        <v>4.1379155081999999</v>
      </c>
      <c r="S131" s="93">
        <v>4.3272293207999999</v>
      </c>
      <c r="T131" s="93">
        <v>0.49468608159999999</v>
      </c>
      <c r="U131" s="94">
        <v>4.0692347543</v>
      </c>
      <c r="V131" s="93">
        <v>4.0522637538000001</v>
      </c>
      <c r="W131" s="93">
        <v>4.0862768298000001</v>
      </c>
      <c r="X131" s="93">
        <v>1.0078235985999999</v>
      </c>
      <c r="Y131" s="93">
        <v>0.98553119840000003</v>
      </c>
      <c r="Z131" s="93">
        <v>1.0306202458</v>
      </c>
      <c r="AA131" s="104">
        <v>239452</v>
      </c>
      <c r="AB131" s="104">
        <v>58013</v>
      </c>
      <c r="AC131" s="105">
        <v>4.2555065663000002</v>
      </c>
      <c r="AD131" s="93">
        <v>4.1616336885000003</v>
      </c>
      <c r="AE131" s="93">
        <v>4.3514969099999998</v>
      </c>
      <c r="AF131" s="93">
        <v>0.54626607790000004</v>
      </c>
      <c r="AG131" s="94">
        <v>4.1275576163999999</v>
      </c>
      <c r="AH131" s="93">
        <v>4.1110584293999999</v>
      </c>
      <c r="AI131" s="93">
        <v>4.1441230207000004</v>
      </c>
      <c r="AJ131" s="93">
        <v>1.0068904464999999</v>
      </c>
      <c r="AK131" s="93">
        <v>0.98467929430000001</v>
      </c>
      <c r="AL131" s="93">
        <v>1.0296026098</v>
      </c>
      <c r="AM131" s="93">
        <v>0.63106988829999999</v>
      </c>
      <c r="AN131" s="93">
        <v>1.0056700118999999</v>
      </c>
      <c r="AO131" s="93">
        <v>0.9827288005</v>
      </c>
      <c r="AP131" s="93">
        <v>1.0291467721000001</v>
      </c>
      <c r="AQ131" s="93">
        <v>8.4158299999999997E-5</v>
      </c>
      <c r="AR131" s="93">
        <v>1.0477885154</v>
      </c>
      <c r="AS131" s="93">
        <v>1.0236902184000001</v>
      </c>
      <c r="AT131" s="93">
        <v>1.0724541010999999</v>
      </c>
      <c r="AU131" s="91" t="s">
        <v>28</v>
      </c>
      <c r="AV131" s="91" t="s">
        <v>28</v>
      </c>
      <c r="AW131" s="91" t="s">
        <v>28</v>
      </c>
      <c r="AX131" s="91" t="s">
        <v>430</v>
      </c>
      <c r="AY131" s="91" t="s">
        <v>28</v>
      </c>
      <c r="AZ131" s="91" t="s">
        <v>28</v>
      </c>
      <c r="BA131" s="91" t="s">
        <v>28</v>
      </c>
      <c r="BB131" s="91" t="s">
        <v>28</v>
      </c>
      <c r="BC131" s="97" t="s">
        <v>434</v>
      </c>
      <c r="BD131" s="98">
        <v>184785</v>
      </c>
      <c r="BE131" s="98">
        <v>219934</v>
      </c>
      <c r="BF131" s="98">
        <v>239452</v>
      </c>
      <c r="BQ131" s="46"/>
    </row>
    <row r="132" spans="1:104" x14ac:dyDescent="0.3">
      <c r="A132" s="9"/>
      <c r="B132" t="s">
        <v>56</v>
      </c>
      <c r="C132" s="91">
        <v>153773</v>
      </c>
      <c r="D132" s="104">
        <v>39284</v>
      </c>
      <c r="E132" s="105">
        <v>3.9517448972999998</v>
      </c>
      <c r="F132" s="93">
        <v>3.8631324287000002</v>
      </c>
      <c r="G132" s="93">
        <v>4.0423899572000002</v>
      </c>
      <c r="H132" s="93">
        <v>1.1952E-5</v>
      </c>
      <c r="I132" s="94">
        <v>3.9143926279999999</v>
      </c>
      <c r="J132" s="93">
        <v>3.8948767744000001</v>
      </c>
      <c r="K132" s="93">
        <v>3.9340062688000002</v>
      </c>
      <c r="L132" s="93">
        <v>0.95059855140000005</v>
      </c>
      <c r="M132" s="93">
        <v>0.92928268039999995</v>
      </c>
      <c r="N132" s="93">
        <v>0.97240336540000005</v>
      </c>
      <c r="O132" s="104">
        <v>163294</v>
      </c>
      <c r="P132" s="104">
        <v>41377</v>
      </c>
      <c r="Q132" s="105">
        <v>3.9876496927999998</v>
      </c>
      <c r="R132" s="93">
        <v>3.8986379625000001</v>
      </c>
      <c r="S132" s="93">
        <v>4.0786936939</v>
      </c>
      <c r="T132" s="93">
        <v>7.5735842000000001E-6</v>
      </c>
      <c r="U132" s="94">
        <v>3.9464920124999998</v>
      </c>
      <c r="V132" s="93">
        <v>3.9273969354</v>
      </c>
      <c r="W132" s="93">
        <v>3.9656799301999999</v>
      </c>
      <c r="X132" s="93">
        <v>0.94974224890000003</v>
      </c>
      <c r="Y132" s="93">
        <v>0.92854224200000002</v>
      </c>
      <c r="Z132" s="93">
        <v>0.97142628360000005</v>
      </c>
      <c r="AA132" s="104">
        <v>171480</v>
      </c>
      <c r="AB132" s="104">
        <v>42414</v>
      </c>
      <c r="AC132" s="105">
        <v>4.0409299135000003</v>
      </c>
      <c r="AD132" s="93">
        <v>3.9509964288999999</v>
      </c>
      <c r="AE132" s="93">
        <v>4.1329104847</v>
      </c>
      <c r="AF132" s="93">
        <v>9.3229300000000005E-5</v>
      </c>
      <c r="AG132" s="94">
        <v>4.0430046683</v>
      </c>
      <c r="AH132" s="93">
        <v>4.0239141274000003</v>
      </c>
      <c r="AI132" s="93">
        <v>4.0621857798000001</v>
      </c>
      <c r="AJ132" s="93">
        <v>0.95611971490000003</v>
      </c>
      <c r="AK132" s="93">
        <v>0.93484065800000005</v>
      </c>
      <c r="AL132" s="93">
        <v>0.97788313059999998</v>
      </c>
      <c r="AM132" s="93">
        <v>0.26766617970000001</v>
      </c>
      <c r="AN132" s="93">
        <v>1.0133613092</v>
      </c>
      <c r="AO132" s="93">
        <v>0.98985564690000005</v>
      </c>
      <c r="AP132" s="93">
        <v>1.0374251501</v>
      </c>
      <c r="AQ132" s="93">
        <v>0.45222936419999998</v>
      </c>
      <c r="AR132" s="93">
        <v>1.009085808</v>
      </c>
      <c r="AS132" s="93">
        <v>0.98556692459999995</v>
      </c>
      <c r="AT132" s="93">
        <v>1.0331659297</v>
      </c>
      <c r="AU132" s="91">
        <v>1</v>
      </c>
      <c r="AV132" s="91">
        <v>2</v>
      </c>
      <c r="AW132" s="91">
        <v>3</v>
      </c>
      <c r="AX132" s="91" t="s">
        <v>28</v>
      </c>
      <c r="AY132" s="91" t="s">
        <v>28</v>
      </c>
      <c r="AZ132" s="91" t="s">
        <v>28</v>
      </c>
      <c r="BA132" s="91" t="s">
        <v>28</v>
      </c>
      <c r="BB132" s="91" t="s">
        <v>28</v>
      </c>
      <c r="BC132" s="97" t="s">
        <v>231</v>
      </c>
      <c r="BD132" s="98">
        <v>153773</v>
      </c>
      <c r="BE132" s="98">
        <v>163294</v>
      </c>
      <c r="BF132" s="98">
        <v>171480</v>
      </c>
      <c r="BQ132" s="46"/>
      <c r="CC132" s="4"/>
    </row>
    <row r="133" spans="1:104" x14ac:dyDescent="0.3">
      <c r="A133" s="9"/>
      <c r="B133" t="s">
        <v>57</v>
      </c>
      <c r="C133" s="91">
        <v>259964</v>
      </c>
      <c r="D133" s="104">
        <v>66566</v>
      </c>
      <c r="E133" s="105">
        <v>3.9703510375</v>
      </c>
      <c r="F133" s="93">
        <v>3.8825922073000001</v>
      </c>
      <c r="G133" s="93">
        <v>4.0600934941000002</v>
      </c>
      <c r="H133" s="93">
        <v>5.5612500000000003E-5</v>
      </c>
      <c r="I133" s="94">
        <v>3.9053570891999998</v>
      </c>
      <c r="J133" s="93">
        <v>3.8903734338999998</v>
      </c>
      <c r="K133" s="93">
        <v>3.9203984535999998</v>
      </c>
      <c r="L133" s="93">
        <v>0.95507428819999995</v>
      </c>
      <c r="M133" s="93">
        <v>0.93396376130000003</v>
      </c>
      <c r="N133" s="93">
        <v>0.9766619795</v>
      </c>
      <c r="O133" s="104">
        <v>291943</v>
      </c>
      <c r="P133" s="104">
        <v>71042</v>
      </c>
      <c r="Q133" s="105">
        <v>4.1287993678000001</v>
      </c>
      <c r="R133" s="93">
        <v>4.0380066545000002</v>
      </c>
      <c r="S133" s="93">
        <v>4.2216335131999996</v>
      </c>
      <c r="T133" s="93">
        <v>0.13911731899999999</v>
      </c>
      <c r="U133" s="94">
        <v>4.1094423016999997</v>
      </c>
      <c r="V133" s="93">
        <v>4.0945625906999998</v>
      </c>
      <c r="W133" s="93">
        <v>4.1243760858999998</v>
      </c>
      <c r="X133" s="93">
        <v>0.98335999870000002</v>
      </c>
      <c r="Y133" s="93">
        <v>0.96173581350000004</v>
      </c>
      <c r="Z133" s="93">
        <v>1.0054703937</v>
      </c>
      <c r="AA133" s="104">
        <v>309647</v>
      </c>
      <c r="AB133" s="104">
        <v>72936</v>
      </c>
      <c r="AC133" s="105">
        <v>4.1995371323999997</v>
      </c>
      <c r="AD133" s="93">
        <v>4.1075400214000002</v>
      </c>
      <c r="AE133" s="93">
        <v>4.2935947147000002</v>
      </c>
      <c r="AF133" s="93">
        <v>0.57282722269999997</v>
      </c>
      <c r="AG133" s="94">
        <v>4.2454617746999999</v>
      </c>
      <c r="AH133" s="93">
        <v>4.2305346907999999</v>
      </c>
      <c r="AI133" s="93">
        <v>4.2604415276000003</v>
      </c>
      <c r="AJ133" s="93">
        <v>0.99364758399999997</v>
      </c>
      <c r="AK133" s="93">
        <v>0.97188025489999996</v>
      </c>
      <c r="AL133" s="93">
        <v>1.0159024389</v>
      </c>
      <c r="AM133" s="93">
        <v>0.14413376319999999</v>
      </c>
      <c r="AN133" s="93">
        <v>1.0171327687</v>
      </c>
      <c r="AO133" s="93">
        <v>0.99420844799999997</v>
      </c>
      <c r="AP133" s="93">
        <v>1.0405856752</v>
      </c>
      <c r="AQ133" s="93">
        <v>8.274148E-4</v>
      </c>
      <c r="AR133" s="93">
        <v>1.0399078894</v>
      </c>
      <c r="AS133" s="93">
        <v>1.0163243453999999</v>
      </c>
      <c r="AT133" s="93">
        <v>1.0640386835</v>
      </c>
      <c r="AU133" s="91">
        <v>1</v>
      </c>
      <c r="AV133" s="91" t="s">
        <v>28</v>
      </c>
      <c r="AW133" s="91" t="s">
        <v>28</v>
      </c>
      <c r="AX133" s="91" t="s">
        <v>430</v>
      </c>
      <c r="AY133" s="91" t="s">
        <v>28</v>
      </c>
      <c r="AZ133" s="91" t="s">
        <v>28</v>
      </c>
      <c r="BA133" s="91" t="s">
        <v>28</v>
      </c>
      <c r="BB133" s="91" t="s">
        <v>28</v>
      </c>
      <c r="BC133" s="97" t="s">
        <v>433</v>
      </c>
      <c r="BD133" s="98">
        <v>259964</v>
      </c>
      <c r="BE133" s="98">
        <v>291943</v>
      </c>
      <c r="BF133" s="98">
        <v>309647</v>
      </c>
    </row>
    <row r="134" spans="1:104" x14ac:dyDescent="0.3">
      <c r="A134" s="9"/>
      <c r="B134" t="s">
        <v>60</v>
      </c>
      <c r="C134" s="91">
        <v>83720</v>
      </c>
      <c r="D134" s="104">
        <v>22255</v>
      </c>
      <c r="E134" s="105">
        <v>4.1938525589999998</v>
      </c>
      <c r="F134" s="93">
        <v>4.0966770414000004</v>
      </c>
      <c r="G134" s="93">
        <v>4.2933331353000002</v>
      </c>
      <c r="H134" s="93">
        <v>0.46195285600000002</v>
      </c>
      <c r="I134" s="94">
        <v>3.7618512694000001</v>
      </c>
      <c r="J134" s="93">
        <v>3.7364552870000001</v>
      </c>
      <c r="K134" s="93">
        <v>3.7874198633999998</v>
      </c>
      <c r="L134" s="93">
        <v>1.0088379364</v>
      </c>
      <c r="M134" s="93">
        <v>0.98546221030000003</v>
      </c>
      <c r="N134" s="93">
        <v>1.0327681479999999</v>
      </c>
      <c r="O134" s="104">
        <v>96232</v>
      </c>
      <c r="P134" s="104">
        <v>24735</v>
      </c>
      <c r="Q134" s="105">
        <v>4.2835284641999998</v>
      </c>
      <c r="R134" s="93">
        <v>4.1852361563000002</v>
      </c>
      <c r="S134" s="93">
        <v>4.3841292147999997</v>
      </c>
      <c r="T134" s="93">
        <v>9.1125766400000002E-2</v>
      </c>
      <c r="U134" s="94">
        <v>3.8905195068</v>
      </c>
      <c r="V134" s="93">
        <v>3.8660162003999998</v>
      </c>
      <c r="W134" s="93">
        <v>3.9151781183000001</v>
      </c>
      <c r="X134" s="93">
        <v>1.020211972</v>
      </c>
      <c r="Y134" s="93">
        <v>0.99680160129999995</v>
      </c>
      <c r="Z134" s="93">
        <v>1.0441721467</v>
      </c>
      <c r="AA134" s="104">
        <v>99746</v>
      </c>
      <c r="AB134" s="104">
        <v>24421</v>
      </c>
      <c r="AC134" s="105">
        <v>4.326468491</v>
      </c>
      <c r="AD134" s="93">
        <v>4.2272693178000003</v>
      </c>
      <c r="AE134" s="93">
        <v>4.4279955205999997</v>
      </c>
      <c r="AF134" s="93">
        <v>4.7968821699999997E-2</v>
      </c>
      <c r="AG134" s="94">
        <v>4.0844355268000001</v>
      </c>
      <c r="AH134" s="93">
        <v>4.0591666750000002</v>
      </c>
      <c r="AI134" s="93">
        <v>4.1098616805999999</v>
      </c>
      <c r="AJ134" s="93">
        <v>1.0236806648000001</v>
      </c>
      <c r="AK134" s="93">
        <v>1.0002092641</v>
      </c>
      <c r="AL134" s="93">
        <v>1.0477028568</v>
      </c>
      <c r="AM134" s="93">
        <v>0.42903689989999999</v>
      </c>
      <c r="AN134" s="93">
        <v>1.0100244522999999</v>
      </c>
      <c r="AO134" s="93">
        <v>0.98536252810000002</v>
      </c>
      <c r="AP134" s="93">
        <v>1.0353036219</v>
      </c>
      <c r="AQ134" s="93">
        <v>9.5908311800000007E-2</v>
      </c>
      <c r="AR134" s="93">
        <v>1.0213827034</v>
      </c>
      <c r="AS134" s="93">
        <v>0.99625921419999997</v>
      </c>
      <c r="AT134" s="93">
        <v>1.0471397522000001</v>
      </c>
      <c r="AU134" s="91" t="s">
        <v>28</v>
      </c>
      <c r="AV134" s="91" t="s">
        <v>28</v>
      </c>
      <c r="AW134" s="91" t="s">
        <v>28</v>
      </c>
      <c r="AX134" s="91" t="s">
        <v>28</v>
      </c>
      <c r="AY134" s="91" t="s">
        <v>28</v>
      </c>
      <c r="AZ134" s="91" t="s">
        <v>28</v>
      </c>
      <c r="BA134" s="91" t="s">
        <v>28</v>
      </c>
      <c r="BB134" s="91" t="s">
        <v>28</v>
      </c>
      <c r="BC134" s="97" t="s">
        <v>28</v>
      </c>
      <c r="BD134" s="98">
        <v>83720</v>
      </c>
      <c r="BE134" s="98">
        <v>96232</v>
      </c>
      <c r="BF134" s="98">
        <v>99746</v>
      </c>
    </row>
    <row r="135" spans="1:104" x14ac:dyDescent="0.3">
      <c r="A135" s="9"/>
      <c r="B135" t="s">
        <v>58</v>
      </c>
      <c r="C135" s="91">
        <v>175855</v>
      </c>
      <c r="D135" s="104">
        <v>42370</v>
      </c>
      <c r="E135" s="105">
        <v>4.0776221880000003</v>
      </c>
      <c r="F135" s="93">
        <v>3.9865624073000001</v>
      </c>
      <c r="G135" s="93">
        <v>4.1707619269</v>
      </c>
      <c r="H135" s="93">
        <v>9.3839294500000003E-2</v>
      </c>
      <c r="I135" s="94">
        <v>4.1504602313000003</v>
      </c>
      <c r="J135" s="93">
        <v>4.1311070449000002</v>
      </c>
      <c r="K135" s="93">
        <v>4.1699040824000004</v>
      </c>
      <c r="L135" s="93">
        <v>0.98087853489999999</v>
      </c>
      <c r="M135" s="93">
        <v>0.95897395910000005</v>
      </c>
      <c r="N135" s="93">
        <v>1.0032834478999999</v>
      </c>
      <c r="O135" s="104">
        <v>185839</v>
      </c>
      <c r="P135" s="104">
        <v>43999</v>
      </c>
      <c r="Q135" s="105">
        <v>4.1003338713000002</v>
      </c>
      <c r="R135" s="93">
        <v>4.009124645</v>
      </c>
      <c r="S135" s="93">
        <v>4.1936181448000003</v>
      </c>
      <c r="T135" s="93">
        <v>3.8945880000000002E-2</v>
      </c>
      <c r="U135" s="94">
        <v>4.2237096298000001</v>
      </c>
      <c r="V135" s="93">
        <v>4.2045500128000004</v>
      </c>
      <c r="W135" s="93">
        <v>4.2429565548000001</v>
      </c>
      <c r="X135" s="93">
        <v>0.9765803448</v>
      </c>
      <c r="Y135" s="93">
        <v>0.95485695829999995</v>
      </c>
      <c r="Z135" s="93">
        <v>0.99879794730000004</v>
      </c>
      <c r="AA135" s="104">
        <v>192380</v>
      </c>
      <c r="AB135" s="104">
        <v>44585</v>
      </c>
      <c r="AC135" s="105">
        <v>4.1714112467</v>
      </c>
      <c r="AD135" s="93">
        <v>4.0789578364999999</v>
      </c>
      <c r="AE135" s="93">
        <v>4.2659602002000003</v>
      </c>
      <c r="AF135" s="93">
        <v>0.25224165669999998</v>
      </c>
      <c r="AG135" s="94">
        <v>4.3149041157000001</v>
      </c>
      <c r="AH135" s="93">
        <v>4.2956656999999998</v>
      </c>
      <c r="AI135" s="93">
        <v>4.3342286918999999</v>
      </c>
      <c r="AJ135" s="93">
        <v>0.98699275099999995</v>
      </c>
      <c r="AK135" s="93">
        <v>0.96511745739999999</v>
      </c>
      <c r="AL135" s="93">
        <v>1.0093638685999999</v>
      </c>
      <c r="AM135" s="93">
        <v>0.1482999572</v>
      </c>
      <c r="AN135" s="93">
        <v>1.0173345335999999</v>
      </c>
      <c r="AO135" s="93">
        <v>0.99390304519999995</v>
      </c>
      <c r="AP135" s="93">
        <v>1.0413184247</v>
      </c>
      <c r="AQ135" s="93">
        <v>0.64198841959999997</v>
      </c>
      <c r="AR135" s="93">
        <v>1.0055698351</v>
      </c>
      <c r="AS135" s="93">
        <v>0.98229735730000001</v>
      </c>
      <c r="AT135" s="93">
        <v>1.0293936819</v>
      </c>
      <c r="AU135" s="91" t="s">
        <v>28</v>
      </c>
      <c r="AV135" s="91" t="s">
        <v>28</v>
      </c>
      <c r="AW135" s="91" t="s">
        <v>28</v>
      </c>
      <c r="AX135" s="91" t="s">
        <v>28</v>
      </c>
      <c r="AY135" s="91" t="s">
        <v>28</v>
      </c>
      <c r="AZ135" s="91" t="s">
        <v>28</v>
      </c>
      <c r="BA135" s="91" t="s">
        <v>28</v>
      </c>
      <c r="BB135" s="91" t="s">
        <v>28</v>
      </c>
      <c r="BC135" s="97" t="s">
        <v>28</v>
      </c>
      <c r="BD135" s="98">
        <v>175855</v>
      </c>
      <c r="BE135" s="98">
        <v>185839</v>
      </c>
      <c r="BF135" s="98">
        <v>192380</v>
      </c>
    </row>
    <row r="136" spans="1:104" x14ac:dyDescent="0.3">
      <c r="A136" s="9"/>
      <c r="B136" t="s">
        <v>61</v>
      </c>
      <c r="C136" s="91">
        <v>199139</v>
      </c>
      <c r="D136" s="104">
        <v>48601</v>
      </c>
      <c r="E136" s="105">
        <v>4.3810117433000002</v>
      </c>
      <c r="F136" s="93">
        <v>4.2835855458000003</v>
      </c>
      <c r="G136" s="93">
        <v>4.4806538096999997</v>
      </c>
      <c r="H136" s="93">
        <v>4.8342124000000003E-6</v>
      </c>
      <c r="I136" s="94">
        <v>4.0974259788999996</v>
      </c>
      <c r="J136" s="93">
        <v>4.0794692317000001</v>
      </c>
      <c r="K136" s="93">
        <v>4.1154617669000002</v>
      </c>
      <c r="L136" s="93">
        <v>1.0538593773</v>
      </c>
      <c r="M136" s="93">
        <v>1.0304233497999999</v>
      </c>
      <c r="N136" s="93">
        <v>1.0778284357000001</v>
      </c>
      <c r="O136" s="104">
        <v>213680</v>
      </c>
      <c r="P136" s="104">
        <v>50805</v>
      </c>
      <c r="Q136" s="105">
        <v>4.4436777739000002</v>
      </c>
      <c r="R136" s="93">
        <v>4.3451416030000001</v>
      </c>
      <c r="S136" s="93">
        <v>4.5444484810999999</v>
      </c>
      <c r="T136" s="93">
        <v>7.1509424000000001E-7</v>
      </c>
      <c r="U136" s="94">
        <v>4.2058852475000004</v>
      </c>
      <c r="V136" s="93">
        <v>4.1880900344000001</v>
      </c>
      <c r="W136" s="93">
        <v>4.2237560725999996</v>
      </c>
      <c r="X136" s="93">
        <v>1.0583548825</v>
      </c>
      <c r="Y136" s="93">
        <v>1.0348864308000001</v>
      </c>
      <c r="Z136" s="93">
        <v>1.0823555359000001</v>
      </c>
      <c r="AA136" s="104">
        <v>203552</v>
      </c>
      <c r="AB136" s="104">
        <v>47282</v>
      </c>
      <c r="AC136" s="105">
        <v>4.4871660791999997</v>
      </c>
      <c r="AD136" s="93">
        <v>4.3874584083999997</v>
      </c>
      <c r="AE136" s="93">
        <v>4.5891396676999996</v>
      </c>
      <c r="AF136" s="93">
        <v>1.7671184E-7</v>
      </c>
      <c r="AG136" s="94">
        <v>4.3050632375999998</v>
      </c>
      <c r="AH136" s="93">
        <v>4.2864017203999998</v>
      </c>
      <c r="AI136" s="93">
        <v>4.3238060006000003</v>
      </c>
      <c r="AJ136" s="93">
        <v>1.0617031337</v>
      </c>
      <c r="AK136" s="93">
        <v>1.038111418</v>
      </c>
      <c r="AL136" s="93">
        <v>1.0858309855999999</v>
      </c>
      <c r="AM136" s="93">
        <v>0.4123325189</v>
      </c>
      <c r="AN136" s="93">
        <v>1.0097865569</v>
      </c>
      <c r="AO136" s="93">
        <v>0.98654639379999998</v>
      </c>
      <c r="AP136" s="93">
        <v>1.0335741906</v>
      </c>
      <c r="AQ136" s="93">
        <v>0.23119989890000001</v>
      </c>
      <c r="AR136" s="93">
        <v>1.0143040087999999</v>
      </c>
      <c r="AS136" s="93">
        <v>0.99099338299999995</v>
      </c>
      <c r="AT136" s="93">
        <v>1.0381629584000001</v>
      </c>
      <c r="AU136" s="91">
        <v>1</v>
      </c>
      <c r="AV136" s="91">
        <v>2</v>
      </c>
      <c r="AW136" s="91">
        <v>3</v>
      </c>
      <c r="AX136" s="91" t="s">
        <v>28</v>
      </c>
      <c r="AY136" s="91" t="s">
        <v>28</v>
      </c>
      <c r="AZ136" s="91" t="s">
        <v>28</v>
      </c>
      <c r="BA136" s="91" t="s">
        <v>28</v>
      </c>
      <c r="BB136" s="91" t="s">
        <v>28</v>
      </c>
      <c r="BC136" s="97" t="s">
        <v>231</v>
      </c>
      <c r="BD136" s="98">
        <v>199139</v>
      </c>
      <c r="BE136" s="98">
        <v>213680</v>
      </c>
      <c r="BF136" s="98">
        <v>203552</v>
      </c>
    </row>
    <row r="137" spans="1:104" x14ac:dyDescent="0.3">
      <c r="A137" s="9"/>
      <c r="B137" t="s">
        <v>62</v>
      </c>
      <c r="C137" s="91">
        <v>139151</v>
      </c>
      <c r="D137" s="104">
        <v>31364</v>
      </c>
      <c r="E137" s="105">
        <v>4.9056554519000004</v>
      </c>
      <c r="F137" s="93">
        <v>4.7952051037999999</v>
      </c>
      <c r="G137" s="93">
        <v>5.0186498578999998</v>
      </c>
      <c r="H137" s="93">
        <v>4.4740519999999999E-46</v>
      </c>
      <c r="I137" s="94">
        <v>4.4366471113000001</v>
      </c>
      <c r="J137" s="93">
        <v>4.4133973028</v>
      </c>
      <c r="K137" s="93">
        <v>4.4600194000000002</v>
      </c>
      <c r="L137" s="93">
        <v>1.1800632600000001</v>
      </c>
      <c r="M137" s="93">
        <v>1.1534942522</v>
      </c>
      <c r="N137" s="93">
        <v>1.207244245</v>
      </c>
      <c r="O137" s="104">
        <v>149690</v>
      </c>
      <c r="P137" s="104">
        <v>33368</v>
      </c>
      <c r="Q137" s="105">
        <v>4.9177734683000001</v>
      </c>
      <c r="R137" s="93">
        <v>4.8074573515000001</v>
      </c>
      <c r="S137" s="93">
        <v>5.0306209951999996</v>
      </c>
      <c r="T137" s="93">
        <v>1.82801E-42</v>
      </c>
      <c r="U137" s="94">
        <v>4.4860345240999999</v>
      </c>
      <c r="V137" s="93">
        <v>4.463366444</v>
      </c>
      <c r="W137" s="93">
        <v>4.5088177285000004</v>
      </c>
      <c r="X137" s="93">
        <v>1.1712706965999999</v>
      </c>
      <c r="Y137" s="93">
        <v>1.1449966040999999</v>
      </c>
      <c r="Z137" s="93">
        <v>1.1981476973</v>
      </c>
      <c r="AA137" s="104">
        <v>143731</v>
      </c>
      <c r="AB137" s="104">
        <v>31667</v>
      </c>
      <c r="AC137" s="105">
        <v>4.8651997544999999</v>
      </c>
      <c r="AD137" s="93">
        <v>4.7559966624000003</v>
      </c>
      <c r="AE137" s="93">
        <v>4.9769102738999997</v>
      </c>
      <c r="AF137" s="93">
        <v>5.5454640000000004E-34</v>
      </c>
      <c r="AG137" s="94">
        <v>4.5388259070999997</v>
      </c>
      <c r="AH137" s="93">
        <v>4.5154216818000004</v>
      </c>
      <c r="AI137" s="93">
        <v>4.5623514405999996</v>
      </c>
      <c r="AJ137" s="93">
        <v>1.1511492407999999</v>
      </c>
      <c r="AK137" s="93">
        <v>1.1253108245000001</v>
      </c>
      <c r="AL137" s="93">
        <v>1.1775809366000001</v>
      </c>
      <c r="AM137" s="93">
        <v>0.37521828540000002</v>
      </c>
      <c r="AN137" s="93">
        <v>0.98930944779999996</v>
      </c>
      <c r="AO137" s="93">
        <v>0.96608384979999995</v>
      </c>
      <c r="AP137" s="93">
        <v>1.0130934118999999</v>
      </c>
      <c r="AQ137" s="93">
        <v>0.8388166802</v>
      </c>
      <c r="AR137" s="93">
        <v>1.0024702135000001</v>
      </c>
      <c r="AS137" s="93">
        <v>0.97891973860000003</v>
      </c>
      <c r="AT137" s="93">
        <v>1.0265872568000001</v>
      </c>
      <c r="AU137" s="91">
        <v>1</v>
      </c>
      <c r="AV137" s="91">
        <v>2</v>
      </c>
      <c r="AW137" s="91">
        <v>3</v>
      </c>
      <c r="AX137" s="91" t="s">
        <v>28</v>
      </c>
      <c r="AY137" s="91" t="s">
        <v>28</v>
      </c>
      <c r="AZ137" s="91" t="s">
        <v>28</v>
      </c>
      <c r="BA137" s="91" t="s">
        <v>28</v>
      </c>
      <c r="BB137" s="91" t="s">
        <v>28</v>
      </c>
      <c r="BC137" s="97" t="s">
        <v>231</v>
      </c>
      <c r="BD137" s="98">
        <v>139151</v>
      </c>
      <c r="BE137" s="98">
        <v>149690</v>
      </c>
      <c r="BF137" s="98">
        <v>143731</v>
      </c>
      <c r="CO137" s="4"/>
    </row>
    <row r="138" spans="1:104" x14ac:dyDescent="0.3">
      <c r="A138" s="9"/>
      <c r="B138" t="s">
        <v>168</v>
      </c>
      <c r="C138" s="91">
        <v>1923763</v>
      </c>
      <c r="D138" s="104">
        <v>489270</v>
      </c>
      <c r="E138" s="105">
        <v>4.0909837452</v>
      </c>
      <c r="F138" s="93">
        <v>4.0257573017999997</v>
      </c>
      <c r="G138" s="93">
        <v>4.1572670055999996</v>
      </c>
      <c r="H138" s="93">
        <v>5.0532942300000001E-2</v>
      </c>
      <c r="I138" s="94">
        <v>3.9319046743000001</v>
      </c>
      <c r="J138" s="93">
        <v>3.9263524312000002</v>
      </c>
      <c r="K138" s="93">
        <v>3.9374647688</v>
      </c>
      <c r="L138" s="93">
        <v>0.98409267879999995</v>
      </c>
      <c r="M138" s="93">
        <v>0.96840235360000004</v>
      </c>
      <c r="N138" s="93">
        <v>1.0000372230000001</v>
      </c>
      <c r="O138" s="104">
        <v>2156866</v>
      </c>
      <c r="P138" s="104">
        <v>531612</v>
      </c>
      <c r="Q138" s="105">
        <v>4.1765311121000002</v>
      </c>
      <c r="R138" s="93">
        <v>4.1101883896000002</v>
      </c>
      <c r="S138" s="93">
        <v>4.2439446752999999</v>
      </c>
      <c r="T138" s="93">
        <v>0.5176408401</v>
      </c>
      <c r="U138" s="94">
        <v>4.0572184225000001</v>
      </c>
      <c r="V138" s="93">
        <v>4.0518074523000003</v>
      </c>
      <c r="W138" s="93">
        <v>4.0626366186</v>
      </c>
      <c r="X138" s="93">
        <v>0.99472831279999996</v>
      </c>
      <c r="Y138" s="93">
        <v>0.97892740469999995</v>
      </c>
      <c r="Z138" s="93">
        <v>1.0107842641</v>
      </c>
      <c r="AA138" s="104">
        <v>2268189</v>
      </c>
      <c r="AB138" s="104">
        <v>544166</v>
      </c>
      <c r="AC138" s="105">
        <v>4.2291221116999997</v>
      </c>
      <c r="AD138" s="93">
        <v>4.1620885502</v>
      </c>
      <c r="AE138" s="93">
        <v>4.2972352989999996</v>
      </c>
      <c r="AF138" s="93">
        <v>0.93669680830000002</v>
      </c>
      <c r="AG138" s="94">
        <v>4.1681931615999996</v>
      </c>
      <c r="AH138" s="93">
        <v>4.1627722323</v>
      </c>
      <c r="AI138" s="93">
        <v>4.1736211502999998</v>
      </c>
      <c r="AJ138" s="93">
        <v>1.0006476515</v>
      </c>
      <c r="AK138" s="93">
        <v>0.98478691860000001</v>
      </c>
      <c r="AL138" s="93">
        <v>1.0167638333</v>
      </c>
      <c r="AM138" s="93">
        <v>3.0784289999999999E-4</v>
      </c>
      <c r="AN138" s="93">
        <v>1.0125920287000001</v>
      </c>
      <c r="AO138" s="93">
        <v>1.0057333041000001</v>
      </c>
      <c r="AP138" s="93">
        <v>1.0194975272</v>
      </c>
      <c r="AQ138" s="93">
        <v>3.0721569000000001E-9</v>
      </c>
      <c r="AR138" s="93">
        <v>1.020911197</v>
      </c>
      <c r="AS138" s="93">
        <v>1.0139490647</v>
      </c>
      <c r="AT138" s="93">
        <v>1.0279211337</v>
      </c>
      <c r="AU138" s="91" t="s">
        <v>28</v>
      </c>
      <c r="AV138" s="91" t="s">
        <v>28</v>
      </c>
      <c r="AW138" s="91" t="s">
        <v>28</v>
      </c>
      <c r="AX138" s="91" t="s">
        <v>430</v>
      </c>
      <c r="AY138" s="91" t="s">
        <v>230</v>
      </c>
      <c r="AZ138" s="91" t="s">
        <v>28</v>
      </c>
      <c r="BA138" s="91" t="s">
        <v>28</v>
      </c>
      <c r="BB138" s="91" t="s">
        <v>28</v>
      </c>
      <c r="BC138" s="97" t="s">
        <v>435</v>
      </c>
      <c r="BD138" s="98">
        <v>1923763</v>
      </c>
      <c r="BE138" s="98">
        <v>2156866</v>
      </c>
      <c r="BF138" s="98">
        <v>2268189</v>
      </c>
      <c r="BQ138" s="46"/>
      <c r="CZ138" s="4"/>
    </row>
    <row r="139" spans="1:104" s="3" customFormat="1" x14ac:dyDescent="0.3">
      <c r="A139" s="9" t="s">
        <v>236</v>
      </c>
      <c r="B139" s="3" t="s">
        <v>128</v>
      </c>
      <c r="C139" s="101">
        <v>22580</v>
      </c>
      <c r="D139" s="102">
        <v>4625</v>
      </c>
      <c r="E139" s="100">
        <v>5.7765795866999996</v>
      </c>
      <c r="F139" s="99">
        <v>5.6267719196000003</v>
      </c>
      <c r="G139" s="99">
        <v>5.9303757462000002</v>
      </c>
      <c r="H139" s="99">
        <v>4.5485400000000003E-133</v>
      </c>
      <c r="I139" s="103">
        <v>4.8821621622000002</v>
      </c>
      <c r="J139" s="99">
        <v>4.8188963491000001</v>
      </c>
      <c r="K139" s="99">
        <v>4.9462585726999997</v>
      </c>
      <c r="L139" s="99">
        <v>1.3897123736000001</v>
      </c>
      <c r="M139" s="99">
        <v>1.3536720896000001</v>
      </c>
      <c r="N139" s="99">
        <v>1.4267121972000001</v>
      </c>
      <c r="O139" s="102">
        <v>24717</v>
      </c>
      <c r="P139" s="102">
        <v>4698</v>
      </c>
      <c r="Q139" s="100">
        <v>5.8691762047999996</v>
      </c>
      <c r="R139" s="99">
        <v>5.7191267550999996</v>
      </c>
      <c r="S139" s="99">
        <v>6.0231624157999999</v>
      </c>
      <c r="T139" s="99">
        <v>6.2796900000000002E-142</v>
      </c>
      <c r="U139" s="103">
        <v>5.2611749680999997</v>
      </c>
      <c r="V139" s="99">
        <v>5.1959928199999998</v>
      </c>
      <c r="W139" s="99">
        <v>5.3271748063000004</v>
      </c>
      <c r="X139" s="99">
        <v>1.3981513671000001</v>
      </c>
      <c r="Y139" s="99">
        <v>1.362406684</v>
      </c>
      <c r="Z139" s="99">
        <v>1.4348338628999999</v>
      </c>
      <c r="AA139" s="102">
        <v>25481</v>
      </c>
      <c r="AB139" s="102">
        <v>4413</v>
      </c>
      <c r="AC139" s="100">
        <v>5.9803416081999998</v>
      </c>
      <c r="AD139" s="99">
        <v>5.8279492504999997</v>
      </c>
      <c r="AE139" s="99">
        <v>6.1367188034</v>
      </c>
      <c r="AF139" s="99">
        <v>4.1661499999999999E-153</v>
      </c>
      <c r="AG139" s="103">
        <v>5.7740765919000001</v>
      </c>
      <c r="AH139" s="99">
        <v>5.7036139509000003</v>
      </c>
      <c r="AI139" s="99">
        <v>5.8454097307000001</v>
      </c>
      <c r="AJ139" s="99">
        <v>1.4150016544999999</v>
      </c>
      <c r="AK139" s="99">
        <v>1.3789442765</v>
      </c>
      <c r="AL139" s="99">
        <v>1.4520018803000001</v>
      </c>
      <c r="AM139" s="99">
        <v>0.21497293210000001</v>
      </c>
      <c r="AN139" s="99">
        <v>1.0189405463000001</v>
      </c>
      <c r="AO139" s="99">
        <v>0.98916494909999997</v>
      </c>
      <c r="AP139" s="99">
        <v>1.0496124410000001</v>
      </c>
      <c r="AQ139" s="99">
        <v>0.29926878610000002</v>
      </c>
      <c r="AR139" s="99">
        <v>1.016029662</v>
      </c>
      <c r="AS139" s="99">
        <v>0.98597453619999997</v>
      </c>
      <c r="AT139" s="99">
        <v>1.0470009479</v>
      </c>
      <c r="AU139" s="101">
        <v>1</v>
      </c>
      <c r="AV139" s="101">
        <v>2</v>
      </c>
      <c r="AW139" s="101">
        <v>3</v>
      </c>
      <c r="AX139" s="101" t="s">
        <v>28</v>
      </c>
      <c r="AY139" s="101" t="s">
        <v>28</v>
      </c>
      <c r="AZ139" s="101" t="s">
        <v>28</v>
      </c>
      <c r="BA139" s="101" t="s">
        <v>28</v>
      </c>
      <c r="BB139" s="101" t="s">
        <v>28</v>
      </c>
      <c r="BC139" s="95" t="s">
        <v>231</v>
      </c>
      <c r="BD139" s="96">
        <v>22580</v>
      </c>
      <c r="BE139" s="96">
        <v>24717</v>
      </c>
      <c r="BF139" s="96">
        <v>25481</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M23" sqref="M23"/>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436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443</v>
      </c>
      <c r="BN6" s="6"/>
      <c r="BO6" s="6"/>
      <c r="BP6" s="6"/>
      <c r="BQ6" s="6"/>
      <c r="BR6" s="11"/>
      <c r="BS6" s="11"/>
      <c r="BT6" s="11"/>
      <c r="BU6" s="11"/>
    </row>
    <row r="7" spans="1:77" x14ac:dyDescent="0.3">
      <c r="A7" s="8" t="s">
        <v>37</v>
      </c>
      <c r="B7" s="91" t="s">
        <v>1</v>
      </c>
      <c r="C7" s="91" t="s">
        <v>2</v>
      </c>
      <c r="D7" s="92" t="s">
        <v>3</v>
      </c>
      <c r="E7" s="93" t="s">
        <v>4</v>
      </c>
      <c r="F7" s="93" t="s">
        <v>5</v>
      </c>
      <c r="G7" s="93" t="s">
        <v>6</v>
      </c>
      <c r="H7" s="94" t="s">
        <v>7</v>
      </c>
      <c r="I7" s="93" t="s">
        <v>155</v>
      </c>
      <c r="J7" s="93" t="s">
        <v>156</v>
      </c>
      <c r="K7" s="93" t="s">
        <v>8</v>
      </c>
      <c r="L7" s="93" t="s">
        <v>9</v>
      </c>
      <c r="M7" s="93" t="s">
        <v>10</v>
      </c>
      <c r="N7" s="93" t="s">
        <v>246</v>
      </c>
      <c r="O7" s="91" t="s">
        <v>247</v>
      </c>
      <c r="P7" s="91" t="s">
        <v>248</v>
      </c>
      <c r="Q7" s="91" t="s">
        <v>249</v>
      </c>
      <c r="R7" s="91" t="s">
        <v>250</v>
      </c>
      <c r="S7" s="91" t="s">
        <v>11</v>
      </c>
      <c r="T7" s="91" t="s">
        <v>12</v>
      </c>
      <c r="U7" s="92" t="s">
        <v>13</v>
      </c>
      <c r="V7" s="91" t="s">
        <v>14</v>
      </c>
      <c r="W7" s="91" t="s">
        <v>15</v>
      </c>
      <c r="X7" s="91" t="s">
        <v>16</v>
      </c>
      <c r="Y7" s="94" t="s">
        <v>17</v>
      </c>
      <c r="Z7" s="91" t="s">
        <v>157</v>
      </c>
      <c r="AA7" s="91" t="s">
        <v>158</v>
      </c>
      <c r="AB7" s="91" t="s">
        <v>18</v>
      </c>
      <c r="AC7" s="91" t="s">
        <v>19</v>
      </c>
      <c r="AD7" s="91" t="s">
        <v>20</v>
      </c>
      <c r="AE7" s="91" t="s">
        <v>251</v>
      </c>
      <c r="AF7" s="91" t="s">
        <v>252</v>
      </c>
      <c r="AG7" s="91" t="s">
        <v>253</v>
      </c>
      <c r="AH7" s="91" t="s">
        <v>254</v>
      </c>
      <c r="AI7" s="91" t="s">
        <v>255</v>
      </c>
      <c r="AJ7" s="91" t="s">
        <v>210</v>
      </c>
      <c r="AK7" s="91" t="s">
        <v>211</v>
      </c>
      <c r="AL7" s="92" t="s">
        <v>212</v>
      </c>
      <c r="AM7" s="91" t="s">
        <v>213</v>
      </c>
      <c r="AN7" s="91" t="s">
        <v>214</v>
      </c>
      <c r="AO7" s="91" t="s">
        <v>215</v>
      </c>
      <c r="AP7" s="94" t="s">
        <v>216</v>
      </c>
      <c r="AQ7" s="91" t="s">
        <v>217</v>
      </c>
      <c r="AR7" s="91" t="s">
        <v>218</v>
      </c>
      <c r="AS7" s="91" t="s">
        <v>219</v>
      </c>
      <c r="AT7" s="91" t="s">
        <v>220</v>
      </c>
      <c r="AU7" s="91" t="s">
        <v>221</v>
      </c>
      <c r="AV7" s="91" t="s">
        <v>256</v>
      </c>
      <c r="AW7" s="91" t="s">
        <v>257</v>
      </c>
      <c r="AX7" s="91" t="s">
        <v>258</v>
      </c>
      <c r="AY7" s="91" t="s">
        <v>259</v>
      </c>
      <c r="AZ7" s="91" t="s">
        <v>260</v>
      </c>
      <c r="BA7" s="91" t="s">
        <v>261</v>
      </c>
      <c r="BB7" s="91" t="s">
        <v>222</v>
      </c>
      <c r="BC7" s="91" t="s">
        <v>223</v>
      </c>
      <c r="BD7" s="91" t="s">
        <v>224</v>
      </c>
      <c r="BE7" s="91" t="s">
        <v>225</v>
      </c>
      <c r="BF7" s="91" t="s">
        <v>262</v>
      </c>
      <c r="BG7" s="91" t="s">
        <v>21</v>
      </c>
      <c r="BH7" s="91" t="s">
        <v>22</v>
      </c>
      <c r="BI7" s="91" t="s">
        <v>23</v>
      </c>
      <c r="BJ7" s="91" t="s">
        <v>24</v>
      </c>
      <c r="BK7" s="91" t="s">
        <v>159</v>
      </c>
      <c r="BL7" s="91" t="s">
        <v>160</v>
      </c>
      <c r="BM7" s="91" t="s">
        <v>226</v>
      </c>
      <c r="BN7" s="91" t="s">
        <v>263</v>
      </c>
      <c r="BO7" s="91" t="s">
        <v>264</v>
      </c>
      <c r="BP7" s="91" t="s">
        <v>265</v>
      </c>
      <c r="BQ7" s="91" t="s">
        <v>161</v>
      </c>
      <c r="BR7" s="93" t="s">
        <v>227</v>
      </c>
      <c r="BS7" s="93" t="s">
        <v>25</v>
      </c>
      <c r="BT7" s="93" t="s">
        <v>26</v>
      </c>
      <c r="BU7" s="93" t="s">
        <v>228</v>
      </c>
      <c r="BV7" s="95" t="s">
        <v>27</v>
      </c>
      <c r="BW7" s="96" t="s">
        <v>131</v>
      </c>
      <c r="BX7" s="96" t="s">
        <v>132</v>
      </c>
      <c r="BY7" s="96" t="s">
        <v>229</v>
      </c>
    </row>
    <row r="8" spans="1:77" x14ac:dyDescent="0.3">
      <c r="A8" t="s">
        <v>38</v>
      </c>
      <c r="B8" s="91">
        <v>63627</v>
      </c>
      <c r="C8" s="91">
        <v>10096</v>
      </c>
      <c r="D8" s="92">
        <v>5.5182086471999998</v>
      </c>
      <c r="E8" s="93">
        <v>5.3926211684999998</v>
      </c>
      <c r="F8" s="93">
        <v>5.6467209030000003</v>
      </c>
      <c r="G8" s="93">
        <v>1.5792399999999999E-128</v>
      </c>
      <c r="H8" s="94">
        <v>6.3021988905999997</v>
      </c>
      <c r="I8" s="93">
        <v>6.2534198441999997</v>
      </c>
      <c r="J8" s="93">
        <v>6.3513584321999996</v>
      </c>
      <c r="K8" s="93">
        <v>1.3275056404000001</v>
      </c>
      <c r="L8" s="93">
        <v>1.297293284</v>
      </c>
      <c r="M8" s="93">
        <v>1.3584216052</v>
      </c>
      <c r="N8" s="93" t="s">
        <v>28</v>
      </c>
      <c r="O8" s="91" t="s">
        <v>28</v>
      </c>
      <c r="P8" s="91" t="s">
        <v>28</v>
      </c>
      <c r="Q8" s="91" t="s">
        <v>28</v>
      </c>
      <c r="R8" s="91" t="s">
        <v>28</v>
      </c>
      <c r="S8" s="91">
        <v>57565</v>
      </c>
      <c r="T8" s="91">
        <v>8745</v>
      </c>
      <c r="U8" s="92">
        <v>5.8503359112000002</v>
      </c>
      <c r="V8" s="93">
        <v>5.7150554568</v>
      </c>
      <c r="W8" s="93">
        <v>5.9888185743999998</v>
      </c>
      <c r="X8" s="93">
        <v>5.41379E-170</v>
      </c>
      <c r="Y8" s="94">
        <v>6.5826186391999997</v>
      </c>
      <c r="Z8" s="93">
        <v>6.5290642754999997</v>
      </c>
      <c r="AA8" s="93">
        <v>6.6366122802999996</v>
      </c>
      <c r="AB8" s="93">
        <v>1.3933894389999999</v>
      </c>
      <c r="AC8" s="93">
        <v>1.3611693479</v>
      </c>
      <c r="AD8" s="93">
        <v>1.4263722084999999</v>
      </c>
      <c r="AE8" s="91" t="s">
        <v>28</v>
      </c>
      <c r="AF8" s="91" t="s">
        <v>28</v>
      </c>
      <c r="AG8" s="91" t="s">
        <v>28</v>
      </c>
      <c r="AH8" s="91" t="s">
        <v>28</v>
      </c>
      <c r="AI8" s="91" t="s">
        <v>28</v>
      </c>
      <c r="AJ8" s="91">
        <v>59458</v>
      </c>
      <c r="AK8" s="91">
        <v>8666</v>
      </c>
      <c r="AL8" s="92">
        <v>5.8553795967999998</v>
      </c>
      <c r="AM8" s="93">
        <v>5.7210766579000003</v>
      </c>
      <c r="AN8" s="93">
        <v>5.9928353128999996</v>
      </c>
      <c r="AO8" s="93">
        <v>6.2442700000000002E-167</v>
      </c>
      <c r="AP8" s="94">
        <v>6.8610662359000001</v>
      </c>
      <c r="AQ8" s="93">
        <v>6.8061386748999997</v>
      </c>
      <c r="AR8" s="93">
        <v>6.9164370784999996</v>
      </c>
      <c r="AS8" s="93">
        <v>1.3854345387</v>
      </c>
      <c r="AT8" s="93">
        <v>1.3536572768999999</v>
      </c>
      <c r="AU8" s="93">
        <v>1.4179577753999999</v>
      </c>
      <c r="AV8" s="91" t="s">
        <v>28</v>
      </c>
      <c r="AW8" s="91" t="s">
        <v>28</v>
      </c>
      <c r="AX8" s="91" t="s">
        <v>28</v>
      </c>
      <c r="AY8" s="91" t="s">
        <v>28</v>
      </c>
      <c r="AZ8" s="91" t="s">
        <v>28</v>
      </c>
      <c r="BA8" s="91" t="s">
        <v>28</v>
      </c>
      <c r="BB8" s="91" t="s">
        <v>28</v>
      </c>
      <c r="BC8" s="91" t="s">
        <v>28</v>
      </c>
      <c r="BD8" s="91" t="s">
        <v>28</v>
      </c>
      <c r="BE8" s="91" t="s">
        <v>28</v>
      </c>
      <c r="BF8" s="91" t="s">
        <v>28</v>
      </c>
      <c r="BG8" s="91" t="s">
        <v>28</v>
      </c>
      <c r="BH8" s="91" t="s">
        <v>28</v>
      </c>
      <c r="BI8" s="91" t="s">
        <v>28</v>
      </c>
      <c r="BJ8" s="91" t="s">
        <v>28</v>
      </c>
      <c r="BK8" s="91">
        <v>1</v>
      </c>
      <c r="BL8" s="91">
        <v>2</v>
      </c>
      <c r="BM8" s="91">
        <v>3</v>
      </c>
      <c r="BN8" s="91" t="s">
        <v>28</v>
      </c>
      <c r="BO8" s="91" t="s">
        <v>28</v>
      </c>
      <c r="BP8" s="91" t="s">
        <v>28</v>
      </c>
      <c r="BQ8" s="91" t="s">
        <v>28</v>
      </c>
      <c r="BR8" s="93" t="s">
        <v>28</v>
      </c>
      <c r="BS8" s="93" t="s">
        <v>28</v>
      </c>
      <c r="BT8" s="93" t="s">
        <v>28</v>
      </c>
      <c r="BU8" s="93" t="s">
        <v>28</v>
      </c>
      <c r="BV8" s="97" t="s">
        <v>266</v>
      </c>
      <c r="BW8" s="98">
        <v>63627</v>
      </c>
      <c r="BX8" s="98">
        <v>57565</v>
      </c>
      <c r="BY8" s="98">
        <v>59458</v>
      </c>
    </row>
    <row r="9" spans="1:77" x14ac:dyDescent="0.3">
      <c r="A9" t="s">
        <v>39</v>
      </c>
      <c r="B9" s="91">
        <v>260799</v>
      </c>
      <c r="C9" s="91">
        <v>60034</v>
      </c>
      <c r="D9" s="92">
        <v>4.6530486114</v>
      </c>
      <c r="E9" s="93">
        <v>4.5548458402999996</v>
      </c>
      <c r="F9" s="93">
        <v>4.7533686405999998</v>
      </c>
      <c r="G9" s="93">
        <v>3.6987299999999998E-25</v>
      </c>
      <c r="H9" s="94">
        <v>4.3441882933000002</v>
      </c>
      <c r="I9" s="93">
        <v>4.3275476294999997</v>
      </c>
      <c r="J9" s="93">
        <v>4.3608929451999998</v>
      </c>
      <c r="K9" s="93">
        <v>1.1193756292999999</v>
      </c>
      <c r="L9" s="93">
        <v>1.0957511633000001</v>
      </c>
      <c r="M9" s="93">
        <v>1.1435094402999999</v>
      </c>
      <c r="N9" s="93" t="s">
        <v>40</v>
      </c>
      <c r="O9" s="93">
        <v>0.89548834320000004</v>
      </c>
      <c r="P9" s="93">
        <v>0.88084020709999999</v>
      </c>
      <c r="Q9" s="93">
        <v>0.91038007389999998</v>
      </c>
      <c r="R9" s="99">
        <v>2.6012889999999999E-39</v>
      </c>
      <c r="S9" s="91">
        <v>288582</v>
      </c>
      <c r="T9" s="91">
        <v>63703</v>
      </c>
      <c r="U9" s="92">
        <v>4.7197028540000003</v>
      </c>
      <c r="V9" s="93">
        <v>4.6205491569000001</v>
      </c>
      <c r="W9" s="93">
        <v>4.8209843188999999</v>
      </c>
      <c r="X9" s="93">
        <v>3.4780639999999998E-27</v>
      </c>
      <c r="Y9" s="94">
        <v>4.5301163211000004</v>
      </c>
      <c r="Z9" s="93">
        <v>4.5136183397999998</v>
      </c>
      <c r="AA9" s="93">
        <v>4.5466746049999998</v>
      </c>
      <c r="AB9" s="93">
        <v>1.1241036775</v>
      </c>
      <c r="AC9" s="93">
        <v>1.1004879883000001</v>
      </c>
      <c r="AD9" s="93">
        <v>1.1482261425</v>
      </c>
      <c r="AE9" s="91" t="s">
        <v>46</v>
      </c>
      <c r="AF9" s="93">
        <v>0.86642090220000001</v>
      </c>
      <c r="AG9" s="93">
        <v>0.85228551910000006</v>
      </c>
      <c r="AH9" s="93">
        <v>0.88079072439999995</v>
      </c>
      <c r="AI9" s="99">
        <v>1.9330509999999999E-65</v>
      </c>
      <c r="AJ9" s="91">
        <v>325197</v>
      </c>
      <c r="AK9" s="91">
        <v>70814</v>
      </c>
      <c r="AL9" s="92">
        <v>4.4427623758000001</v>
      </c>
      <c r="AM9" s="93">
        <v>4.3498956095999999</v>
      </c>
      <c r="AN9" s="93">
        <v>4.5376117726</v>
      </c>
      <c r="AO9" s="93">
        <v>3.6123397000000001E-6</v>
      </c>
      <c r="AP9" s="94">
        <v>4.5922698900999999</v>
      </c>
      <c r="AQ9" s="93">
        <v>4.5765135221</v>
      </c>
      <c r="AR9" s="93">
        <v>4.6080805054000002</v>
      </c>
      <c r="AS9" s="93">
        <v>1.0511968251999999</v>
      </c>
      <c r="AT9" s="93">
        <v>1.0292237280000001</v>
      </c>
      <c r="AU9" s="93">
        <v>1.0736390304000001</v>
      </c>
      <c r="AV9" s="91" t="s">
        <v>241</v>
      </c>
      <c r="AW9" s="93">
        <v>0.92346498050000003</v>
      </c>
      <c r="AX9" s="93">
        <v>0.90849405230000002</v>
      </c>
      <c r="AY9" s="93">
        <v>0.93868261210000004</v>
      </c>
      <c r="AZ9" s="99">
        <v>1.322714E-21</v>
      </c>
      <c r="BA9" s="93" t="s">
        <v>242</v>
      </c>
      <c r="BB9" s="93">
        <v>7.0633929000000003E-8</v>
      </c>
      <c r="BC9" s="93">
        <v>1.2108059027</v>
      </c>
      <c r="BD9" s="93">
        <v>1.1294412577999999</v>
      </c>
      <c r="BE9" s="93">
        <v>1.2980320349000001</v>
      </c>
      <c r="BF9" s="91" t="s">
        <v>239</v>
      </c>
      <c r="BG9" s="93">
        <v>5.4910018999999996E-3</v>
      </c>
      <c r="BH9" s="93">
        <v>0.90574710010000004</v>
      </c>
      <c r="BI9" s="93">
        <v>0.84461752349999997</v>
      </c>
      <c r="BJ9" s="93">
        <v>0.97130095760000001</v>
      </c>
      <c r="BK9" s="91">
        <v>1</v>
      </c>
      <c r="BL9" s="91">
        <v>2</v>
      </c>
      <c r="BM9" s="91">
        <v>3</v>
      </c>
      <c r="BN9" s="91" t="s">
        <v>268</v>
      </c>
      <c r="BO9" s="91" t="s">
        <v>268</v>
      </c>
      <c r="BP9" s="91" t="s">
        <v>268</v>
      </c>
      <c r="BQ9" s="91" t="s">
        <v>430</v>
      </c>
      <c r="BR9" s="93" t="s">
        <v>230</v>
      </c>
      <c r="BS9" s="93" t="s">
        <v>28</v>
      </c>
      <c r="BT9" s="93" t="s">
        <v>28</v>
      </c>
      <c r="BU9" s="93" t="s">
        <v>28</v>
      </c>
      <c r="BV9" s="97" t="s">
        <v>266</v>
      </c>
      <c r="BW9" s="98">
        <v>260799</v>
      </c>
      <c r="BX9" s="98">
        <v>288582</v>
      </c>
      <c r="BY9" s="98">
        <v>325197</v>
      </c>
    </row>
    <row r="10" spans="1:77" x14ac:dyDescent="0.3">
      <c r="A10" t="s">
        <v>31</v>
      </c>
      <c r="B10" s="91">
        <v>285152</v>
      </c>
      <c r="C10" s="91">
        <v>66596</v>
      </c>
      <c r="D10" s="92">
        <v>4.3089827795</v>
      </c>
      <c r="E10" s="93">
        <v>4.2184467845000002</v>
      </c>
      <c r="F10" s="93">
        <v>4.4014618513999997</v>
      </c>
      <c r="G10" s="93">
        <v>9.0603120000000003E-4</v>
      </c>
      <c r="H10" s="94">
        <v>4.2818187279000002</v>
      </c>
      <c r="I10" s="93">
        <v>4.2661316739000004</v>
      </c>
      <c r="J10" s="93">
        <v>4.2975634648999996</v>
      </c>
      <c r="K10" s="93">
        <v>1.036604324</v>
      </c>
      <c r="L10" s="93">
        <v>1.0148242407000001</v>
      </c>
      <c r="M10" s="93">
        <v>1.0588518497999999</v>
      </c>
      <c r="N10" s="93" t="s">
        <v>28</v>
      </c>
      <c r="O10" s="93" t="s">
        <v>28</v>
      </c>
      <c r="P10" s="93" t="s">
        <v>28</v>
      </c>
      <c r="Q10" s="93" t="s">
        <v>28</v>
      </c>
      <c r="R10" s="99" t="s">
        <v>28</v>
      </c>
      <c r="S10" s="91">
        <v>316931</v>
      </c>
      <c r="T10" s="91">
        <v>72029</v>
      </c>
      <c r="U10" s="92">
        <v>4.3620539575999997</v>
      </c>
      <c r="V10" s="93">
        <v>4.2706928668000002</v>
      </c>
      <c r="W10" s="93">
        <v>4.4553694968000004</v>
      </c>
      <c r="X10" s="93">
        <v>4.0686779999999999E-4</v>
      </c>
      <c r="Y10" s="94">
        <v>4.4000472031999998</v>
      </c>
      <c r="Z10" s="93">
        <v>4.3847550976000003</v>
      </c>
      <c r="AA10" s="93">
        <v>4.4153926410000004</v>
      </c>
      <c r="AB10" s="93">
        <v>1.0389215268000001</v>
      </c>
      <c r="AC10" s="93">
        <v>1.0171618225000001</v>
      </c>
      <c r="AD10" s="93">
        <v>1.0611467269999999</v>
      </c>
      <c r="AE10" s="91" t="s">
        <v>28</v>
      </c>
      <c r="AF10" s="93" t="s">
        <v>28</v>
      </c>
      <c r="AG10" s="93" t="s">
        <v>28</v>
      </c>
      <c r="AH10" s="93" t="s">
        <v>28</v>
      </c>
      <c r="AI10" s="99" t="s">
        <v>28</v>
      </c>
      <c r="AJ10" s="91">
        <v>287856</v>
      </c>
      <c r="AK10" s="91">
        <v>65279</v>
      </c>
      <c r="AL10" s="92">
        <v>4.4535444179999999</v>
      </c>
      <c r="AM10" s="93">
        <v>4.3600256678999996</v>
      </c>
      <c r="AN10" s="93">
        <v>4.5490690637000002</v>
      </c>
      <c r="AO10" s="93">
        <v>1.3312749000000001E-6</v>
      </c>
      <c r="AP10" s="94">
        <v>4.409626373</v>
      </c>
      <c r="AQ10" s="93">
        <v>4.3935469957000004</v>
      </c>
      <c r="AR10" s="93">
        <v>4.4257645969999997</v>
      </c>
      <c r="AS10" s="93">
        <v>1.0537479516999999</v>
      </c>
      <c r="AT10" s="93">
        <v>1.0316205892999999</v>
      </c>
      <c r="AU10" s="93">
        <v>1.0763499267000001</v>
      </c>
      <c r="AV10" s="91" t="s">
        <v>28</v>
      </c>
      <c r="AW10" s="93" t="s">
        <v>28</v>
      </c>
      <c r="AX10" s="93" t="s">
        <v>28</v>
      </c>
      <c r="AY10" s="93" t="s">
        <v>28</v>
      </c>
      <c r="AZ10" s="99" t="s">
        <v>28</v>
      </c>
      <c r="BA10" s="93" t="s">
        <v>28</v>
      </c>
      <c r="BB10" s="93" t="s">
        <v>28</v>
      </c>
      <c r="BC10" s="93" t="s">
        <v>28</v>
      </c>
      <c r="BD10" s="93" t="s">
        <v>28</v>
      </c>
      <c r="BE10" s="93" t="s">
        <v>28</v>
      </c>
      <c r="BF10" s="91" t="s">
        <v>28</v>
      </c>
      <c r="BG10" s="93" t="s">
        <v>28</v>
      </c>
      <c r="BH10" s="93" t="s">
        <v>28</v>
      </c>
      <c r="BI10" s="93" t="s">
        <v>28</v>
      </c>
      <c r="BJ10" s="93" t="s">
        <v>28</v>
      </c>
      <c r="BK10" s="91">
        <v>1</v>
      </c>
      <c r="BL10" s="91">
        <v>2</v>
      </c>
      <c r="BM10" s="91">
        <v>3</v>
      </c>
      <c r="BN10" s="91" t="s">
        <v>28</v>
      </c>
      <c r="BO10" s="91" t="s">
        <v>28</v>
      </c>
      <c r="BP10" s="91" t="s">
        <v>28</v>
      </c>
      <c r="BQ10" s="91" t="s">
        <v>28</v>
      </c>
      <c r="BR10" s="93" t="s">
        <v>28</v>
      </c>
      <c r="BS10" s="93" t="s">
        <v>28</v>
      </c>
      <c r="BT10" s="93" t="s">
        <v>28</v>
      </c>
      <c r="BU10" s="93" t="s">
        <v>28</v>
      </c>
      <c r="BV10" s="97" t="s">
        <v>266</v>
      </c>
      <c r="BW10" s="98">
        <v>285152</v>
      </c>
      <c r="BX10" s="98">
        <v>316931</v>
      </c>
      <c r="BY10" s="98">
        <v>287856</v>
      </c>
    </row>
    <row r="11" spans="1:77" x14ac:dyDescent="0.3">
      <c r="A11" t="s">
        <v>32</v>
      </c>
      <c r="B11" s="91">
        <v>279327</v>
      </c>
      <c r="C11" s="91">
        <v>67512</v>
      </c>
      <c r="D11" s="92">
        <v>4.1278574390999996</v>
      </c>
      <c r="E11" s="93">
        <v>4.0407646264999997</v>
      </c>
      <c r="F11" s="93">
        <v>4.2168274107999997</v>
      </c>
      <c r="G11" s="93">
        <v>0.52039207639999996</v>
      </c>
      <c r="H11" s="94">
        <v>4.1374422324999998</v>
      </c>
      <c r="I11" s="93">
        <v>4.1221271780000004</v>
      </c>
      <c r="J11" s="93">
        <v>4.1528141873999997</v>
      </c>
      <c r="K11" s="93">
        <v>0.99303132299999997</v>
      </c>
      <c r="L11" s="93">
        <v>0.97207955989999995</v>
      </c>
      <c r="M11" s="93">
        <v>1.0144346708</v>
      </c>
      <c r="N11" s="93" t="s">
        <v>28</v>
      </c>
      <c r="O11" s="93" t="s">
        <v>28</v>
      </c>
      <c r="P11" s="93" t="s">
        <v>28</v>
      </c>
      <c r="Q11" s="93" t="s">
        <v>28</v>
      </c>
      <c r="R11" s="99" t="s">
        <v>28</v>
      </c>
      <c r="S11" s="91">
        <v>302496</v>
      </c>
      <c r="T11" s="91">
        <v>70631</v>
      </c>
      <c r="U11" s="92">
        <v>4.2078123169000001</v>
      </c>
      <c r="V11" s="93">
        <v>4.1195722145999998</v>
      </c>
      <c r="W11" s="93">
        <v>4.2979424979000003</v>
      </c>
      <c r="X11" s="93">
        <v>0.84000753380000004</v>
      </c>
      <c r="Y11" s="94">
        <v>4.2827653579999998</v>
      </c>
      <c r="Z11" s="93">
        <v>4.2675304806999996</v>
      </c>
      <c r="AA11" s="93">
        <v>4.2980546229999996</v>
      </c>
      <c r="AB11" s="93">
        <v>1.0021854015</v>
      </c>
      <c r="AC11" s="93">
        <v>0.98116903099999997</v>
      </c>
      <c r="AD11" s="93">
        <v>1.0236519367000001</v>
      </c>
      <c r="AE11" s="91" t="s">
        <v>28</v>
      </c>
      <c r="AF11" s="93" t="s">
        <v>28</v>
      </c>
      <c r="AG11" s="93" t="s">
        <v>28</v>
      </c>
      <c r="AH11" s="93" t="s">
        <v>28</v>
      </c>
      <c r="AI11" s="99" t="s">
        <v>28</v>
      </c>
      <c r="AJ11" s="91">
        <v>299656</v>
      </c>
      <c r="AK11" s="91">
        <v>70102</v>
      </c>
      <c r="AL11" s="92">
        <v>4.2468513952000002</v>
      </c>
      <c r="AM11" s="93">
        <v>4.1576670211</v>
      </c>
      <c r="AN11" s="93">
        <v>4.3379488258999999</v>
      </c>
      <c r="AO11" s="93">
        <v>0.65551098669999996</v>
      </c>
      <c r="AP11" s="94">
        <v>4.2745713389000004</v>
      </c>
      <c r="AQ11" s="93">
        <v>4.2592938519999999</v>
      </c>
      <c r="AR11" s="93">
        <v>4.2899036239999999</v>
      </c>
      <c r="AS11" s="93">
        <v>1.0048425566000001</v>
      </c>
      <c r="AT11" s="93">
        <v>0.98374074580000004</v>
      </c>
      <c r="AU11" s="93">
        <v>1.0263970134</v>
      </c>
      <c r="AV11" s="91" t="s">
        <v>28</v>
      </c>
      <c r="AW11" s="93" t="s">
        <v>28</v>
      </c>
      <c r="AX11" s="93" t="s">
        <v>28</v>
      </c>
      <c r="AY11" s="93" t="s">
        <v>28</v>
      </c>
      <c r="AZ11" s="99" t="s">
        <v>28</v>
      </c>
      <c r="BA11" s="93" t="s">
        <v>28</v>
      </c>
      <c r="BB11" s="93" t="s">
        <v>28</v>
      </c>
      <c r="BC11" s="93" t="s">
        <v>28</v>
      </c>
      <c r="BD11" s="93" t="s">
        <v>28</v>
      </c>
      <c r="BE11" s="93" t="s">
        <v>28</v>
      </c>
      <c r="BF11" s="91" t="s">
        <v>28</v>
      </c>
      <c r="BG11" s="93" t="s">
        <v>28</v>
      </c>
      <c r="BH11" s="93" t="s">
        <v>28</v>
      </c>
      <c r="BI11" s="93" t="s">
        <v>28</v>
      </c>
      <c r="BJ11" s="93" t="s">
        <v>28</v>
      </c>
      <c r="BK11" s="91" t="s">
        <v>28</v>
      </c>
      <c r="BL11" s="91" t="s">
        <v>28</v>
      </c>
      <c r="BM11" s="91" t="s">
        <v>28</v>
      </c>
      <c r="BN11" s="91" t="s">
        <v>28</v>
      </c>
      <c r="BO11" s="91" t="s">
        <v>28</v>
      </c>
      <c r="BP11" s="91" t="s">
        <v>28</v>
      </c>
      <c r="BQ11" s="91" t="s">
        <v>28</v>
      </c>
      <c r="BR11" s="93" t="s">
        <v>28</v>
      </c>
      <c r="BS11" s="93" t="s">
        <v>28</v>
      </c>
      <c r="BT11" s="93" t="s">
        <v>28</v>
      </c>
      <c r="BU11" s="93" t="s">
        <v>28</v>
      </c>
      <c r="BV11" s="97" t="s">
        <v>28</v>
      </c>
      <c r="BW11" s="98">
        <v>279327</v>
      </c>
      <c r="BX11" s="98">
        <v>302496</v>
      </c>
      <c r="BY11" s="98">
        <v>299656</v>
      </c>
    </row>
    <row r="12" spans="1:77" x14ac:dyDescent="0.3">
      <c r="A12" t="s">
        <v>33</v>
      </c>
      <c r="B12" s="91">
        <v>245477</v>
      </c>
      <c r="C12" s="91">
        <v>62871</v>
      </c>
      <c r="D12" s="92">
        <v>4.1812345287000001</v>
      </c>
      <c r="E12" s="93">
        <v>4.0924696160999998</v>
      </c>
      <c r="F12" s="93">
        <v>4.2719247358999999</v>
      </c>
      <c r="G12" s="93">
        <v>0.59279314599999999</v>
      </c>
      <c r="H12" s="94">
        <v>3.9044551541999999</v>
      </c>
      <c r="I12" s="93">
        <v>3.8890401232</v>
      </c>
      <c r="J12" s="93">
        <v>3.9199312859000002</v>
      </c>
      <c r="K12" s="93">
        <v>1.0058721545</v>
      </c>
      <c r="L12" s="93">
        <v>0.98451813730000004</v>
      </c>
      <c r="M12" s="93">
        <v>1.0276893362999999</v>
      </c>
      <c r="N12" s="93" t="s">
        <v>28</v>
      </c>
      <c r="O12" s="93" t="s">
        <v>28</v>
      </c>
      <c r="P12" s="93" t="s">
        <v>28</v>
      </c>
      <c r="Q12" s="93" t="s">
        <v>28</v>
      </c>
      <c r="R12" s="99" t="s">
        <v>28</v>
      </c>
      <c r="S12" s="91">
        <v>265690</v>
      </c>
      <c r="T12" s="91">
        <v>67016</v>
      </c>
      <c r="U12" s="92">
        <v>4.0371775029999997</v>
      </c>
      <c r="V12" s="93">
        <v>3.9518897619</v>
      </c>
      <c r="W12" s="93">
        <v>4.1243058820999998</v>
      </c>
      <c r="X12" s="93">
        <v>3.187226E-4</v>
      </c>
      <c r="Y12" s="94">
        <v>3.9645756237000001</v>
      </c>
      <c r="Z12" s="93">
        <v>3.9495292526000001</v>
      </c>
      <c r="AA12" s="93">
        <v>3.9796793163999999</v>
      </c>
      <c r="AB12" s="93">
        <v>0.96154487219999996</v>
      </c>
      <c r="AC12" s="93">
        <v>0.94123167320000001</v>
      </c>
      <c r="AD12" s="93">
        <v>0.98229646069999998</v>
      </c>
      <c r="AE12" s="91" t="s">
        <v>28</v>
      </c>
      <c r="AF12" s="93" t="s">
        <v>28</v>
      </c>
      <c r="AG12" s="93" t="s">
        <v>28</v>
      </c>
      <c r="AH12" s="93" t="s">
        <v>28</v>
      </c>
      <c r="AI12" s="99" t="s">
        <v>28</v>
      </c>
      <c r="AJ12" s="91">
        <v>293249</v>
      </c>
      <c r="AK12" s="91">
        <v>70941</v>
      </c>
      <c r="AL12" s="92">
        <v>4.1188057261999997</v>
      </c>
      <c r="AM12" s="93">
        <v>4.0323283497000002</v>
      </c>
      <c r="AN12" s="93">
        <v>4.2071376979000004</v>
      </c>
      <c r="AO12" s="93">
        <v>1.7239032599999999E-2</v>
      </c>
      <c r="AP12" s="94">
        <v>4.1337026543000004</v>
      </c>
      <c r="AQ12" s="93">
        <v>4.1187684062000001</v>
      </c>
      <c r="AR12" s="93">
        <v>4.1486910525000003</v>
      </c>
      <c r="AS12" s="93">
        <v>0.97454582010000002</v>
      </c>
      <c r="AT12" s="93">
        <v>0.95408450889999996</v>
      </c>
      <c r="AU12" s="93">
        <v>0.99544594490000005</v>
      </c>
      <c r="AV12" s="91" t="s">
        <v>28</v>
      </c>
      <c r="AW12" s="93" t="s">
        <v>28</v>
      </c>
      <c r="AX12" s="93" t="s">
        <v>28</v>
      </c>
      <c r="AY12" s="93" t="s">
        <v>28</v>
      </c>
      <c r="AZ12" s="99" t="s">
        <v>28</v>
      </c>
      <c r="BA12" s="93" t="s">
        <v>28</v>
      </c>
      <c r="BB12" s="93" t="s">
        <v>28</v>
      </c>
      <c r="BC12" s="93" t="s">
        <v>28</v>
      </c>
      <c r="BD12" s="93" t="s">
        <v>28</v>
      </c>
      <c r="BE12" s="93" t="s">
        <v>28</v>
      </c>
      <c r="BF12" s="91" t="s">
        <v>28</v>
      </c>
      <c r="BG12" s="93" t="s">
        <v>28</v>
      </c>
      <c r="BH12" s="93" t="s">
        <v>28</v>
      </c>
      <c r="BI12" s="93" t="s">
        <v>28</v>
      </c>
      <c r="BJ12" s="93" t="s">
        <v>28</v>
      </c>
      <c r="BK12" s="91" t="s">
        <v>28</v>
      </c>
      <c r="BL12" s="91">
        <v>2</v>
      </c>
      <c r="BM12" s="91" t="s">
        <v>28</v>
      </c>
      <c r="BN12" s="91" t="s">
        <v>28</v>
      </c>
      <c r="BO12" s="91" t="s">
        <v>28</v>
      </c>
      <c r="BP12" s="91" t="s">
        <v>28</v>
      </c>
      <c r="BQ12" s="91" t="s">
        <v>28</v>
      </c>
      <c r="BR12" s="93" t="s">
        <v>28</v>
      </c>
      <c r="BS12" s="93" t="s">
        <v>28</v>
      </c>
      <c r="BT12" s="93" t="s">
        <v>28</v>
      </c>
      <c r="BU12" s="93" t="s">
        <v>28</v>
      </c>
      <c r="BV12" s="97">
        <v>2</v>
      </c>
      <c r="BW12" s="98">
        <v>245477</v>
      </c>
      <c r="BX12" s="98">
        <v>265690</v>
      </c>
      <c r="BY12" s="98">
        <v>293249</v>
      </c>
    </row>
    <row r="13" spans="1:77" x14ac:dyDescent="0.3">
      <c r="A13" t="s">
        <v>41</v>
      </c>
      <c r="B13" s="91">
        <v>240270</v>
      </c>
      <c r="C13" s="91">
        <v>65543</v>
      </c>
      <c r="D13" s="92">
        <v>4.0027881945999999</v>
      </c>
      <c r="E13" s="93">
        <v>3.9175868616999998</v>
      </c>
      <c r="F13" s="93">
        <v>4.0898425220999997</v>
      </c>
      <c r="G13" s="93">
        <v>5.8207500000000004E-4</v>
      </c>
      <c r="H13" s="94">
        <v>3.6658376942999999</v>
      </c>
      <c r="I13" s="93">
        <v>3.6512090670999999</v>
      </c>
      <c r="J13" s="93">
        <v>3.6805249313999999</v>
      </c>
      <c r="K13" s="93">
        <v>0.96294363719999998</v>
      </c>
      <c r="L13" s="93">
        <v>0.94244690409999998</v>
      </c>
      <c r="M13" s="93">
        <v>0.98388614200000002</v>
      </c>
      <c r="N13" s="93" t="s">
        <v>28</v>
      </c>
      <c r="O13" s="93" t="s">
        <v>28</v>
      </c>
      <c r="P13" s="93" t="s">
        <v>28</v>
      </c>
      <c r="Q13" s="93" t="s">
        <v>28</v>
      </c>
      <c r="R13" s="99" t="s">
        <v>28</v>
      </c>
      <c r="S13" s="91">
        <v>245225</v>
      </c>
      <c r="T13" s="91">
        <v>65913</v>
      </c>
      <c r="U13" s="92">
        <v>3.9565315468</v>
      </c>
      <c r="V13" s="93">
        <v>3.8723530112</v>
      </c>
      <c r="W13" s="93">
        <v>4.0425399843000003</v>
      </c>
      <c r="X13" s="93">
        <v>6.2018776000000002E-8</v>
      </c>
      <c r="Y13" s="94">
        <v>3.7204345122000002</v>
      </c>
      <c r="Z13" s="93">
        <v>3.7057384758</v>
      </c>
      <c r="AA13" s="93">
        <v>3.7351888294000002</v>
      </c>
      <c r="AB13" s="93">
        <v>0.942337219</v>
      </c>
      <c r="AC13" s="93">
        <v>0.92228820219999996</v>
      </c>
      <c r="AD13" s="93">
        <v>0.96282206810000004</v>
      </c>
      <c r="AE13" s="91" t="s">
        <v>28</v>
      </c>
      <c r="AF13" s="93" t="s">
        <v>28</v>
      </c>
      <c r="AG13" s="93" t="s">
        <v>28</v>
      </c>
      <c r="AH13" s="93" t="s">
        <v>28</v>
      </c>
      <c r="AI13" s="99" t="s">
        <v>28</v>
      </c>
      <c r="AJ13" s="91">
        <v>289843</v>
      </c>
      <c r="AK13" s="91">
        <v>74233</v>
      </c>
      <c r="AL13" s="92">
        <v>4.0996895576999997</v>
      </c>
      <c r="AM13" s="93">
        <v>4.0128973173000002</v>
      </c>
      <c r="AN13" s="93">
        <v>4.1883589687000002</v>
      </c>
      <c r="AO13" s="93">
        <v>5.3064973E-3</v>
      </c>
      <c r="AP13" s="94">
        <v>3.9045033880000002</v>
      </c>
      <c r="AQ13" s="93">
        <v>3.8903147014999999</v>
      </c>
      <c r="AR13" s="93">
        <v>3.9187438231999998</v>
      </c>
      <c r="AS13" s="93">
        <v>0.97002276580000002</v>
      </c>
      <c r="AT13" s="93">
        <v>0.94948695500000002</v>
      </c>
      <c r="AU13" s="93">
        <v>0.99100273169999997</v>
      </c>
      <c r="AV13" s="91" t="s">
        <v>28</v>
      </c>
      <c r="AW13" s="93" t="s">
        <v>28</v>
      </c>
      <c r="AX13" s="93" t="s">
        <v>28</v>
      </c>
      <c r="AY13" s="93" t="s">
        <v>28</v>
      </c>
      <c r="AZ13" s="99" t="s">
        <v>28</v>
      </c>
      <c r="BA13" s="93" t="s">
        <v>28</v>
      </c>
      <c r="BB13" s="93" t="s">
        <v>28</v>
      </c>
      <c r="BC13" s="93" t="s">
        <v>28</v>
      </c>
      <c r="BD13" s="93" t="s">
        <v>28</v>
      </c>
      <c r="BE13" s="93" t="s">
        <v>28</v>
      </c>
      <c r="BF13" s="91" t="s">
        <v>28</v>
      </c>
      <c r="BG13" s="93" t="s">
        <v>28</v>
      </c>
      <c r="BH13" s="93" t="s">
        <v>28</v>
      </c>
      <c r="BI13" s="93" t="s">
        <v>28</v>
      </c>
      <c r="BJ13" s="93" t="s">
        <v>28</v>
      </c>
      <c r="BK13" s="91">
        <v>1</v>
      </c>
      <c r="BL13" s="91">
        <v>2</v>
      </c>
      <c r="BM13" s="91">
        <v>3</v>
      </c>
      <c r="BN13" s="91" t="s">
        <v>28</v>
      </c>
      <c r="BO13" s="91" t="s">
        <v>28</v>
      </c>
      <c r="BP13" s="91" t="s">
        <v>28</v>
      </c>
      <c r="BQ13" s="91" t="s">
        <v>28</v>
      </c>
      <c r="BR13" s="93" t="s">
        <v>28</v>
      </c>
      <c r="BS13" s="93" t="s">
        <v>28</v>
      </c>
      <c r="BT13" s="93" t="s">
        <v>28</v>
      </c>
      <c r="BU13" s="93" t="s">
        <v>28</v>
      </c>
      <c r="BV13" s="97" t="s">
        <v>266</v>
      </c>
      <c r="BW13" s="98">
        <v>240270</v>
      </c>
      <c r="BX13" s="98">
        <v>245225</v>
      </c>
      <c r="BY13" s="98">
        <v>289843</v>
      </c>
    </row>
    <row r="14" spans="1:77" x14ac:dyDescent="0.3">
      <c r="A14" t="s">
        <v>42</v>
      </c>
      <c r="B14" s="91">
        <v>468341</v>
      </c>
      <c r="C14" s="91">
        <v>105052</v>
      </c>
      <c r="D14" s="92">
        <v>4.6234466963000003</v>
      </c>
      <c r="E14" s="93">
        <v>4.5270919234999996</v>
      </c>
      <c r="F14" s="93">
        <v>4.7218522871999999</v>
      </c>
      <c r="G14" s="93">
        <v>4.1281670000000001E-23</v>
      </c>
      <c r="H14" s="94">
        <v>4.4581826143000001</v>
      </c>
      <c r="I14" s="93">
        <v>4.4454328221999999</v>
      </c>
      <c r="J14" s="93">
        <v>4.4709689736999998</v>
      </c>
      <c r="K14" s="93">
        <v>1.1122543492000001</v>
      </c>
      <c r="L14" s="93">
        <v>1.0890744528</v>
      </c>
      <c r="M14" s="93">
        <v>1.1359276072</v>
      </c>
      <c r="N14" s="93" t="s">
        <v>43</v>
      </c>
      <c r="O14" s="93">
        <v>0.85799422930000002</v>
      </c>
      <c r="P14" s="93">
        <v>0.84425515090000003</v>
      </c>
      <c r="Q14" s="93">
        <v>0.87195689200000004</v>
      </c>
      <c r="R14" s="99">
        <v>3.4782259999999998E-77</v>
      </c>
      <c r="S14" s="91">
        <v>516784</v>
      </c>
      <c r="T14" s="91">
        <v>114322</v>
      </c>
      <c r="U14" s="92">
        <v>4.6482721098999997</v>
      </c>
      <c r="V14" s="93">
        <v>4.5518500395999997</v>
      </c>
      <c r="W14" s="93">
        <v>4.7467366938</v>
      </c>
      <c r="X14" s="93">
        <v>1.862104E-21</v>
      </c>
      <c r="Y14" s="94">
        <v>4.5204247650999996</v>
      </c>
      <c r="Z14" s="93">
        <v>4.5081169516999999</v>
      </c>
      <c r="AA14" s="93">
        <v>4.5327661807000004</v>
      </c>
      <c r="AB14" s="93">
        <v>1.1070908347999999</v>
      </c>
      <c r="AC14" s="93">
        <v>1.0841257442000001</v>
      </c>
      <c r="AD14" s="93">
        <v>1.1305423961000001</v>
      </c>
      <c r="AE14" s="91" t="s">
        <v>47</v>
      </c>
      <c r="AF14" s="93">
        <v>0.86454566349999995</v>
      </c>
      <c r="AG14" s="93">
        <v>0.85080270609999997</v>
      </c>
      <c r="AH14" s="93">
        <v>0.87851060999999997</v>
      </c>
      <c r="AI14" s="99">
        <v>6.6816230000000003E-71</v>
      </c>
      <c r="AJ14" s="91">
        <v>544608</v>
      </c>
      <c r="AK14" s="91">
        <v>117996</v>
      </c>
      <c r="AL14" s="92">
        <v>4.6066451518999996</v>
      </c>
      <c r="AM14" s="93">
        <v>4.5112691615999996</v>
      </c>
      <c r="AN14" s="93">
        <v>4.7040375547000002</v>
      </c>
      <c r="AO14" s="93">
        <v>6.9713099999999997E-16</v>
      </c>
      <c r="AP14" s="94">
        <v>4.6154784908000002</v>
      </c>
      <c r="AQ14" s="93">
        <v>4.6032366640999998</v>
      </c>
      <c r="AR14" s="93">
        <v>4.6277528734000004</v>
      </c>
      <c r="AS14" s="93">
        <v>1.0899729378</v>
      </c>
      <c r="AT14" s="93">
        <v>1.0674061359</v>
      </c>
      <c r="AU14" s="93">
        <v>1.1130168407000001</v>
      </c>
      <c r="AV14" s="91" t="s">
        <v>243</v>
      </c>
      <c r="AW14" s="93">
        <v>0.88169444389999996</v>
      </c>
      <c r="AX14" s="93">
        <v>0.8677174392</v>
      </c>
      <c r="AY14" s="93">
        <v>0.89589658699999997</v>
      </c>
      <c r="AZ14" s="99">
        <v>8.3430820000000002E-54</v>
      </c>
      <c r="BA14" s="93" t="s">
        <v>244</v>
      </c>
      <c r="BB14" s="93">
        <v>8.8890181299999996E-2</v>
      </c>
      <c r="BC14" s="93">
        <v>1.0606949514999999</v>
      </c>
      <c r="BD14" s="93">
        <v>0.99108047610000005</v>
      </c>
      <c r="BE14" s="93">
        <v>1.1351992167</v>
      </c>
      <c r="BF14" s="91" t="s">
        <v>240</v>
      </c>
      <c r="BG14" s="93">
        <v>0.51213067310000004</v>
      </c>
      <c r="BH14" s="93">
        <v>1.0230826263999999</v>
      </c>
      <c r="BI14" s="93">
        <v>0.95560512269999998</v>
      </c>
      <c r="BJ14" s="93">
        <v>1.0953248737000001</v>
      </c>
      <c r="BK14" s="91">
        <v>1</v>
      </c>
      <c r="BL14" s="91">
        <v>2</v>
      </c>
      <c r="BM14" s="91">
        <v>3</v>
      </c>
      <c r="BN14" s="91" t="s">
        <v>437</v>
      </c>
      <c r="BO14" s="91" t="s">
        <v>437</v>
      </c>
      <c r="BP14" s="91" t="s">
        <v>437</v>
      </c>
      <c r="BQ14" s="91" t="s">
        <v>28</v>
      </c>
      <c r="BR14" s="93" t="s">
        <v>28</v>
      </c>
      <c r="BS14" s="93" t="s">
        <v>28</v>
      </c>
      <c r="BT14" s="93" t="s">
        <v>28</v>
      </c>
      <c r="BU14" s="93" t="s">
        <v>28</v>
      </c>
      <c r="BV14" s="97" t="s">
        <v>266</v>
      </c>
      <c r="BW14" s="98">
        <v>468341</v>
      </c>
      <c r="BX14" s="98">
        <v>516784</v>
      </c>
      <c r="BY14" s="98">
        <v>544608</v>
      </c>
    </row>
    <row r="15" spans="1:77" x14ac:dyDescent="0.3">
      <c r="A15" t="s">
        <v>34</v>
      </c>
      <c r="B15" s="91">
        <v>423373</v>
      </c>
      <c r="C15" s="91">
        <v>104542</v>
      </c>
      <c r="D15" s="92">
        <v>4.1730802527000002</v>
      </c>
      <c r="E15" s="93">
        <v>4.0857803584000001</v>
      </c>
      <c r="F15" s="93">
        <v>4.2622454630000002</v>
      </c>
      <c r="G15" s="93">
        <v>0.7174867265</v>
      </c>
      <c r="H15" s="94">
        <v>4.0497886017000004</v>
      </c>
      <c r="I15" s="93">
        <v>4.0376081067999996</v>
      </c>
      <c r="J15" s="93">
        <v>4.0620058422999996</v>
      </c>
      <c r="K15" s="93">
        <v>1.0039104947999999</v>
      </c>
      <c r="L15" s="93">
        <v>0.98290891449999995</v>
      </c>
      <c r="M15" s="93">
        <v>1.0253608109000001</v>
      </c>
      <c r="N15" s="93" t="s">
        <v>28</v>
      </c>
      <c r="O15" s="93" t="s">
        <v>28</v>
      </c>
      <c r="P15" s="93" t="s">
        <v>28</v>
      </c>
      <c r="Q15" s="93" t="s">
        <v>28</v>
      </c>
      <c r="R15" s="93" t="s">
        <v>28</v>
      </c>
      <c r="S15" s="91">
        <v>467076</v>
      </c>
      <c r="T15" s="91">
        <v>113656</v>
      </c>
      <c r="U15" s="92">
        <v>4.2844402793</v>
      </c>
      <c r="V15" s="93">
        <v>4.1951403300000001</v>
      </c>
      <c r="W15" s="93">
        <v>4.3756411139000004</v>
      </c>
      <c r="X15" s="93">
        <v>5.9775523400000002E-2</v>
      </c>
      <c r="Y15" s="94">
        <v>4.1095586683000001</v>
      </c>
      <c r="Z15" s="93">
        <v>4.0977900112999999</v>
      </c>
      <c r="AA15" s="93">
        <v>4.1213611242999999</v>
      </c>
      <c r="AB15" s="93">
        <v>1.0204360789</v>
      </c>
      <c r="AC15" s="93">
        <v>0.99916728200000005</v>
      </c>
      <c r="AD15" s="93">
        <v>1.0421576145</v>
      </c>
      <c r="AE15" s="91" t="s">
        <v>28</v>
      </c>
      <c r="AF15" s="91" t="s">
        <v>28</v>
      </c>
      <c r="AG15" s="91" t="s">
        <v>28</v>
      </c>
      <c r="AH15" s="91" t="s">
        <v>28</v>
      </c>
      <c r="AI15" s="91" t="s">
        <v>28</v>
      </c>
      <c r="AJ15" s="91">
        <v>503668</v>
      </c>
      <c r="AK15" s="91">
        <v>117778</v>
      </c>
      <c r="AL15" s="92">
        <v>4.3430277666999997</v>
      </c>
      <c r="AM15" s="93">
        <v>4.2527831521000001</v>
      </c>
      <c r="AN15" s="93">
        <v>4.4351873838999998</v>
      </c>
      <c r="AO15" s="93">
        <v>1.10485936E-2</v>
      </c>
      <c r="AP15" s="94">
        <v>4.2764183463999998</v>
      </c>
      <c r="AQ15" s="93">
        <v>4.2646244709000003</v>
      </c>
      <c r="AR15" s="93">
        <v>4.2882448379999998</v>
      </c>
      <c r="AS15" s="93">
        <v>1.0275987357</v>
      </c>
      <c r="AT15" s="93">
        <v>1.0062460626</v>
      </c>
      <c r="AU15" s="93">
        <v>1.0494045152</v>
      </c>
      <c r="AV15" s="91" t="s">
        <v>28</v>
      </c>
      <c r="AW15" s="91" t="s">
        <v>28</v>
      </c>
      <c r="AX15" s="91" t="s">
        <v>28</v>
      </c>
      <c r="AY15" s="91" t="s">
        <v>28</v>
      </c>
      <c r="AZ15" s="91" t="s">
        <v>28</v>
      </c>
      <c r="BA15" s="91" t="s">
        <v>28</v>
      </c>
      <c r="BB15" s="91" t="s">
        <v>28</v>
      </c>
      <c r="BC15" s="91" t="s">
        <v>28</v>
      </c>
      <c r="BD15" s="91" t="s">
        <v>28</v>
      </c>
      <c r="BE15" s="91" t="s">
        <v>28</v>
      </c>
      <c r="BF15" s="91" t="s">
        <v>28</v>
      </c>
      <c r="BG15" s="91" t="s">
        <v>28</v>
      </c>
      <c r="BH15" s="91" t="s">
        <v>28</v>
      </c>
      <c r="BI15" s="91" t="s">
        <v>28</v>
      </c>
      <c r="BJ15" s="91" t="s">
        <v>28</v>
      </c>
      <c r="BK15" s="91" t="s">
        <v>28</v>
      </c>
      <c r="BL15" s="91" t="s">
        <v>28</v>
      </c>
      <c r="BM15" s="91" t="s">
        <v>28</v>
      </c>
      <c r="BN15" s="91" t="s">
        <v>28</v>
      </c>
      <c r="BO15" s="91" t="s">
        <v>28</v>
      </c>
      <c r="BP15" s="91" t="s">
        <v>28</v>
      </c>
      <c r="BQ15" s="91" t="s">
        <v>28</v>
      </c>
      <c r="BR15" s="93" t="s">
        <v>28</v>
      </c>
      <c r="BS15" s="93" t="s">
        <v>28</v>
      </c>
      <c r="BT15" s="93" t="s">
        <v>28</v>
      </c>
      <c r="BU15" s="93" t="s">
        <v>28</v>
      </c>
      <c r="BV15" s="97" t="s">
        <v>28</v>
      </c>
      <c r="BW15" s="98">
        <v>423373</v>
      </c>
      <c r="BX15" s="98">
        <v>467076</v>
      </c>
      <c r="BY15" s="98">
        <v>503668</v>
      </c>
    </row>
    <row r="16" spans="1:77" x14ac:dyDescent="0.3">
      <c r="A16" t="s">
        <v>35</v>
      </c>
      <c r="B16" s="91">
        <v>407193</v>
      </c>
      <c r="C16" s="91">
        <v>104799</v>
      </c>
      <c r="D16" s="92">
        <v>4.0498751671999997</v>
      </c>
      <c r="E16" s="93">
        <v>3.9649721082</v>
      </c>
      <c r="F16" s="93">
        <v>4.1365962791999999</v>
      </c>
      <c r="G16" s="93">
        <v>1.5898506100000001E-2</v>
      </c>
      <c r="H16" s="94">
        <v>3.8854664643999999</v>
      </c>
      <c r="I16" s="93">
        <v>3.8735506339999999</v>
      </c>
      <c r="J16" s="93">
        <v>3.8974189502000001</v>
      </c>
      <c r="K16" s="93">
        <v>0.97427126649999996</v>
      </c>
      <c r="L16" s="93">
        <v>0.95384628859999998</v>
      </c>
      <c r="M16" s="93">
        <v>0.99513361020000002</v>
      </c>
      <c r="N16" s="93" t="s">
        <v>28</v>
      </c>
      <c r="O16" s="91" t="s">
        <v>28</v>
      </c>
      <c r="P16" s="91" t="s">
        <v>28</v>
      </c>
      <c r="Q16" s="91" t="s">
        <v>28</v>
      </c>
      <c r="R16" s="91" t="s">
        <v>28</v>
      </c>
      <c r="S16" s="91">
        <v>464260</v>
      </c>
      <c r="T16" s="91">
        <v>114155</v>
      </c>
      <c r="U16" s="92">
        <v>4.1359424259999997</v>
      </c>
      <c r="V16" s="93">
        <v>4.0495622153999999</v>
      </c>
      <c r="W16" s="93">
        <v>4.2241651914</v>
      </c>
      <c r="X16" s="93">
        <v>0.1623956349</v>
      </c>
      <c r="Y16" s="94">
        <v>4.0669265471999996</v>
      </c>
      <c r="Z16" s="93">
        <v>4.0552447595999999</v>
      </c>
      <c r="AA16" s="93">
        <v>4.0786419862000001</v>
      </c>
      <c r="AB16" s="93">
        <v>0.98506796610000003</v>
      </c>
      <c r="AC16" s="93">
        <v>0.96449457080000001</v>
      </c>
      <c r="AD16" s="93">
        <v>1.0060802072999999</v>
      </c>
      <c r="AE16" s="91" t="s">
        <v>28</v>
      </c>
      <c r="AF16" s="91" t="s">
        <v>28</v>
      </c>
      <c r="AG16" s="91" t="s">
        <v>28</v>
      </c>
      <c r="AH16" s="91" t="s">
        <v>28</v>
      </c>
      <c r="AI16" s="91" t="s">
        <v>28</v>
      </c>
      <c r="AJ16" s="91">
        <v>481451</v>
      </c>
      <c r="AK16" s="91">
        <v>116561</v>
      </c>
      <c r="AL16" s="92">
        <v>4.2016483210000004</v>
      </c>
      <c r="AM16" s="93">
        <v>4.1142088303</v>
      </c>
      <c r="AN16" s="93">
        <v>4.2909461675999996</v>
      </c>
      <c r="AO16" s="93">
        <v>0.58432803590000004</v>
      </c>
      <c r="AP16" s="94">
        <v>4.1304638773000004</v>
      </c>
      <c r="AQ16" s="93">
        <v>4.1188130264999998</v>
      </c>
      <c r="AR16" s="93">
        <v>4.1421476848000003</v>
      </c>
      <c r="AS16" s="93">
        <v>0.99414710989999999</v>
      </c>
      <c r="AT16" s="93">
        <v>0.97345815400000002</v>
      </c>
      <c r="AU16" s="93">
        <v>1.0152757692000001</v>
      </c>
      <c r="AV16" s="91" t="s">
        <v>28</v>
      </c>
      <c r="AW16" s="91" t="s">
        <v>28</v>
      </c>
      <c r="AX16" s="91" t="s">
        <v>28</v>
      </c>
      <c r="AY16" s="91" t="s">
        <v>28</v>
      </c>
      <c r="AZ16" s="91" t="s">
        <v>28</v>
      </c>
      <c r="BA16" s="91" t="s">
        <v>28</v>
      </c>
      <c r="BB16" s="91" t="s">
        <v>28</v>
      </c>
      <c r="BC16" s="91" t="s">
        <v>28</v>
      </c>
      <c r="BD16" s="91" t="s">
        <v>28</v>
      </c>
      <c r="BE16" s="91" t="s">
        <v>28</v>
      </c>
      <c r="BF16" s="91" t="s">
        <v>28</v>
      </c>
      <c r="BG16" s="91" t="s">
        <v>28</v>
      </c>
      <c r="BH16" s="91" t="s">
        <v>28</v>
      </c>
      <c r="BI16" s="91" t="s">
        <v>28</v>
      </c>
      <c r="BJ16" s="91" t="s">
        <v>28</v>
      </c>
      <c r="BK16" s="91" t="s">
        <v>28</v>
      </c>
      <c r="BL16" s="91" t="s">
        <v>28</v>
      </c>
      <c r="BM16" s="91" t="s">
        <v>28</v>
      </c>
      <c r="BN16" s="91" t="s">
        <v>28</v>
      </c>
      <c r="BO16" s="91" t="s">
        <v>28</v>
      </c>
      <c r="BP16" s="91" t="s">
        <v>28</v>
      </c>
      <c r="BQ16" s="91" t="s">
        <v>28</v>
      </c>
      <c r="BR16" s="93" t="s">
        <v>28</v>
      </c>
      <c r="BS16" s="93" t="s">
        <v>28</v>
      </c>
      <c r="BT16" s="93" t="s">
        <v>28</v>
      </c>
      <c r="BU16" s="93" t="s">
        <v>28</v>
      </c>
      <c r="BV16" s="97" t="s">
        <v>28</v>
      </c>
      <c r="BW16" s="98">
        <v>407193</v>
      </c>
      <c r="BX16" s="98">
        <v>464260</v>
      </c>
      <c r="BY16" s="98">
        <v>481451</v>
      </c>
    </row>
    <row r="17" spans="1:77" x14ac:dyDescent="0.3">
      <c r="A17" t="s">
        <v>36</v>
      </c>
      <c r="B17" s="91">
        <v>379849</v>
      </c>
      <c r="C17" s="91">
        <v>103086</v>
      </c>
      <c r="D17" s="92">
        <v>3.9049937018</v>
      </c>
      <c r="E17" s="93">
        <v>3.8227063965000001</v>
      </c>
      <c r="F17" s="93">
        <v>3.9890523177000001</v>
      </c>
      <c r="G17" s="93">
        <v>8.8552274000000002E-9</v>
      </c>
      <c r="H17" s="94">
        <v>3.6847777584000001</v>
      </c>
      <c r="I17" s="93">
        <v>3.6730783600999999</v>
      </c>
      <c r="J17" s="93">
        <v>3.6965144212999999</v>
      </c>
      <c r="K17" s="93">
        <v>0.93941739000000002</v>
      </c>
      <c r="L17" s="93">
        <v>0.91962167930000005</v>
      </c>
      <c r="M17" s="93">
        <v>0.95963922180000005</v>
      </c>
      <c r="N17" s="93" t="s">
        <v>28</v>
      </c>
      <c r="O17" s="91" t="s">
        <v>28</v>
      </c>
      <c r="P17" s="91" t="s">
        <v>28</v>
      </c>
      <c r="Q17" s="91" t="s">
        <v>28</v>
      </c>
      <c r="R17" s="91" t="s">
        <v>28</v>
      </c>
      <c r="S17" s="91">
        <v>444227</v>
      </c>
      <c r="T17" s="91">
        <v>113636</v>
      </c>
      <c r="U17" s="92">
        <v>4.0323179223999999</v>
      </c>
      <c r="V17" s="93">
        <v>3.9481682733999999</v>
      </c>
      <c r="W17" s="93">
        <v>4.1182611027</v>
      </c>
      <c r="X17" s="93">
        <v>1.7245149999999999E-4</v>
      </c>
      <c r="Y17" s="94">
        <v>3.9092101095</v>
      </c>
      <c r="Z17" s="93">
        <v>3.8977313163999998</v>
      </c>
      <c r="AA17" s="93">
        <v>3.9207227075</v>
      </c>
      <c r="AB17" s="93">
        <v>0.96038745349999999</v>
      </c>
      <c r="AC17" s="93">
        <v>0.9403453168</v>
      </c>
      <c r="AD17" s="93">
        <v>0.98085676020000001</v>
      </c>
      <c r="AE17" s="91" t="s">
        <v>28</v>
      </c>
      <c r="AF17" s="91" t="s">
        <v>28</v>
      </c>
      <c r="AG17" s="91" t="s">
        <v>28</v>
      </c>
      <c r="AH17" s="91" t="s">
        <v>28</v>
      </c>
      <c r="AI17" s="91" t="s">
        <v>28</v>
      </c>
      <c r="AJ17" s="91">
        <v>455286</v>
      </c>
      <c r="AK17" s="91">
        <v>114851</v>
      </c>
      <c r="AL17" s="92">
        <v>4.0632063576000004</v>
      </c>
      <c r="AM17" s="93">
        <v>3.9785004203000001</v>
      </c>
      <c r="AN17" s="93">
        <v>4.1497157623999996</v>
      </c>
      <c r="AO17" s="93">
        <v>2.4915130000000002E-4</v>
      </c>
      <c r="AP17" s="94">
        <v>3.9641448485000002</v>
      </c>
      <c r="AQ17" s="93">
        <v>3.9526467809999999</v>
      </c>
      <c r="AR17" s="93">
        <v>3.9756763634999999</v>
      </c>
      <c r="AS17" s="93">
        <v>0.9613905184</v>
      </c>
      <c r="AT17" s="93">
        <v>0.9413483453</v>
      </c>
      <c r="AU17" s="93">
        <v>0.98185940780000003</v>
      </c>
      <c r="AV17" s="91" t="s">
        <v>28</v>
      </c>
      <c r="AW17" s="91" t="s">
        <v>28</v>
      </c>
      <c r="AX17" s="91" t="s">
        <v>28</v>
      </c>
      <c r="AY17" s="91" t="s">
        <v>28</v>
      </c>
      <c r="AZ17" s="91" t="s">
        <v>28</v>
      </c>
      <c r="BA17" s="91" t="s">
        <v>28</v>
      </c>
      <c r="BB17" s="91" t="s">
        <v>28</v>
      </c>
      <c r="BC17" s="91" t="s">
        <v>28</v>
      </c>
      <c r="BD17" s="91" t="s">
        <v>28</v>
      </c>
      <c r="BE17" s="91" t="s">
        <v>28</v>
      </c>
      <c r="BF17" s="91" t="s">
        <v>28</v>
      </c>
      <c r="BG17" s="91" t="s">
        <v>28</v>
      </c>
      <c r="BH17" s="91" t="s">
        <v>28</v>
      </c>
      <c r="BI17" s="91" t="s">
        <v>28</v>
      </c>
      <c r="BJ17" s="91" t="s">
        <v>28</v>
      </c>
      <c r="BK17" s="91">
        <v>1</v>
      </c>
      <c r="BL17" s="91">
        <v>2</v>
      </c>
      <c r="BM17" s="91">
        <v>3</v>
      </c>
      <c r="BN17" s="91" t="s">
        <v>28</v>
      </c>
      <c r="BO17" s="91" t="s">
        <v>28</v>
      </c>
      <c r="BP17" s="91" t="s">
        <v>28</v>
      </c>
      <c r="BQ17" s="91" t="s">
        <v>28</v>
      </c>
      <c r="BR17" s="93" t="s">
        <v>28</v>
      </c>
      <c r="BS17" s="93" t="s">
        <v>28</v>
      </c>
      <c r="BT17" s="93" t="s">
        <v>28</v>
      </c>
      <c r="BU17" s="93" t="s">
        <v>28</v>
      </c>
      <c r="BV17" s="97" t="s">
        <v>266</v>
      </c>
      <c r="BW17" s="98">
        <v>379849</v>
      </c>
      <c r="BX17" s="98">
        <v>444227</v>
      </c>
      <c r="BY17" s="98">
        <v>455286</v>
      </c>
    </row>
    <row r="18" spans="1:77" x14ac:dyDescent="0.3">
      <c r="A18" t="s">
        <v>44</v>
      </c>
      <c r="B18" s="91">
        <v>375488</v>
      </c>
      <c r="C18" s="91">
        <v>105145</v>
      </c>
      <c r="D18" s="92">
        <v>3.7984866534999999</v>
      </c>
      <c r="E18" s="93">
        <v>3.7186586500000001</v>
      </c>
      <c r="F18" s="93">
        <v>3.8800283153000001</v>
      </c>
      <c r="G18" s="93">
        <v>8.8875029999999997E-17</v>
      </c>
      <c r="H18" s="94">
        <v>3.5711446098000001</v>
      </c>
      <c r="I18" s="93">
        <v>3.5597404543</v>
      </c>
      <c r="J18" s="93">
        <v>3.5825853001999999</v>
      </c>
      <c r="K18" s="93">
        <v>0.91379517880000005</v>
      </c>
      <c r="L18" s="93">
        <v>0.89459109800000003</v>
      </c>
      <c r="M18" s="93">
        <v>0.9334115114</v>
      </c>
      <c r="N18" s="93" t="s">
        <v>28</v>
      </c>
      <c r="O18" s="91" t="s">
        <v>28</v>
      </c>
      <c r="P18" s="91" t="s">
        <v>28</v>
      </c>
      <c r="Q18" s="91" t="s">
        <v>28</v>
      </c>
      <c r="R18" s="91" t="s">
        <v>28</v>
      </c>
      <c r="S18" s="91">
        <v>414609</v>
      </c>
      <c r="T18" s="91">
        <v>112253</v>
      </c>
      <c r="U18" s="92">
        <v>3.8516171570000002</v>
      </c>
      <c r="V18" s="93">
        <v>3.7711020084000002</v>
      </c>
      <c r="W18" s="93">
        <v>3.9338513491999998</v>
      </c>
      <c r="X18" s="93">
        <v>1.209719E-15</v>
      </c>
      <c r="Y18" s="94">
        <v>3.6935226674999999</v>
      </c>
      <c r="Z18" s="93">
        <v>3.6822970900000001</v>
      </c>
      <c r="AA18" s="93">
        <v>3.7047824665000002</v>
      </c>
      <c r="AB18" s="93">
        <v>0.91734949089999995</v>
      </c>
      <c r="AC18" s="93">
        <v>0.89817299240000004</v>
      </c>
      <c r="AD18" s="93">
        <v>0.93693541840000005</v>
      </c>
      <c r="AE18" s="91" t="s">
        <v>28</v>
      </c>
      <c r="AF18" s="91" t="s">
        <v>28</v>
      </c>
      <c r="AG18" s="91" t="s">
        <v>28</v>
      </c>
      <c r="AH18" s="91" t="s">
        <v>28</v>
      </c>
      <c r="AI18" s="91" t="s">
        <v>28</v>
      </c>
      <c r="AJ18" s="91">
        <v>438041</v>
      </c>
      <c r="AK18" s="91">
        <v>114083</v>
      </c>
      <c r="AL18" s="92">
        <v>3.9429727835000001</v>
      </c>
      <c r="AM18" s="93">
        <v>3.8608060702000002</v>
      </c>
      <c r="AN18" s="93">
        <v>4.0268881910000003</v>
      </c>
      <c r="AO18" s="93">
        <v>1.0456549999999999E-10</v>
      </c>
      <c r="AP18" s="94">
        <v>3.8396693635000001</v>
      </c>
      <c r="AQ18" s="93">
        <v>3.8283155528999999</v>
      </c>
      <c r="AR18" s="93">
        <v>3.8510568467000001</v>
      </c>
      <c r="AS18" s="93">
        <v>0.9329421926</v>
      </c>
      <c r="AT18" s="93">
        <v>0.91350082239999997</v>
      </c>
      <c r="AU18" s="93">
        <v>0.9527973193</v>
      </c>
      <c r="AV18" s="91" t="s">
        <v>28</v>
      </c>
      <c r="AW18" s="91" t="s">
        <v>28</v>
      </c>
      <c r="AX18" s="91" t="s">
        <v>28</v>
      </c>
      <c r="AY18" s="91" t="s">
        <v>28</v>
      </c>
      <c r="AZ18" s="91" t="s">
        <v>28</v>
      </c>
      <c r="BA18" s="91" t="s">
        <v>28</v>
      </c>
      <c r="BB18" s="91" t="s">
        <v>28</v>
      </c>
      <c r="BC18" s="91" t="s">
        <v>28</v>
      </c>
      <c r="BD18" s="91" t="s">
        <v>28</v>
      </c>
      <c r="BE18" s="91" t="s">
        <v>28</v>
      </c>
      <c r="BF18" s="91" t="s">
        <v>28</v>
      </c>
      <c r="BG18" s="91" t="s">
        <v>28</v>
      </c>
      <c r="BH18" s="91" t="s">
        <v>28</v>
      </c>
      <c r="BI18" s="91" t="s">
        <v>28</v>
      </c>
      <c r="BJ18" s="91" t="s">
        <v>28</v>
      </c>
      <c r="BK18" s="91">
        <v>1</v>
      </c>
      <c r="BL18" s="91">
        <v>2</v>
      </c>
      <c r="BM18" s="91">
        <v>3</v>
      </c>
      <c r="BN18" s="91" t="s">
        <v>28</v>
      </c>
      <c r="BO18" s="91" t="s">
        <v>28</v>
      </c>
      <c r="BP18" s="91" t="s">
        <v>28</v>
      </c>
      <c r="BQ18" s="91" t="s">
        <v>28</v>
      </c>
      <c r="BR18" s="93" t="s">
        <v>28</v>
      </c>
      <c r="BS18" s="93" t="s">
        <v>28</v>
      </c>
      <c r="BT18" s="93" t="s">
        <v>28</v>
      </c>
      <c r="BU18" s="93" t="s">
        <v>28</v>
      </c>
      <c r="BV18" s="97" t="s">
        <v>266</v>
      </c>
      <c r="BW18" s="98">
        <v>375488</v>
      </c>
      <c r="BX18" s="98">
        <v>414609</v>
      </c>
      <c r="BY18" s="98">
        <v>438041</v>
      </c>
    </row>
    <row r="19" spans="1:77" x14ac:dyDescent="0.3">
      <c r="A19" t="s">
        <v>45</v>
      </c>
      <c r="B19" s="91">
        <v>3428896</v>
      </c>
      <c r="C19" s="91">
        <v>855276</v>
      </c>
      <c r="D19" s="92">
        <v>4.1568250101000004</v>
      </c>
      <c r="E19" s="93">
        <v>4.0720735106000001</v>
      </c>
      <c r="F19" s="93">
        <v>4.2433404308</v>
      </c>
      <c r="G19" s="93" t="s">
        <v>28</v>
      </c>
      <c r="H19" s="94">
        <v>4.0091105094000001</v>
      </c>
      <c r="I19" s="93">
        <v>4.0048693054999998</v>
      </c>
      <c r="J19" s="93">
        <v>4.0133562046</v>
      </c>
      <c r="K19" s="93" t="s">
        <v>28</v>
      </c>
      <c r="L19" s="93" t="s">
        <v>28</v>
      </c>
      <c r="M19" s="93" t="s">
        <v>28</v>
      </c>
      <c r="N19" s="93" t="s">
        <v>28</v>
      </c>
      <c r="O19" s="91" t="s">
        <v>28</v>
      </c>
      <c r="P19" s="91" t="s">
        <v>28</v>
      </c>
      <c r="Q19" s="91" t="s">
        <v>28</v>
      </c>
      <c r="R19" s="91" t="s">
        <v>28</v>
      </c>
      <c r="S19" s="91">
        <v>3783445</v>
      </c>
      <c r="T19" s="91">
        <v>916059</v>
      </c>
      <c r="U19" s="92">
        <v>4.1986366104000004</v>
      </c>
      <c r="V19" s="93">
        <v>4.1131660085000004</v>
      </c>
      <c r="W19" s="93">
        <v>4.2858832708000003</v>
      </c>
      <c r="X19" s="93" t="s">
        <v>28</v>
      </c>
      <c r="Y19" s="94">
        <v>4.1301324478000003</v>
      </c>
      <c r="Z19" s="93">
        <v>4.1259728668999998</v>
      </c>
      <c r="AA19" s="93">
        <v>4.1342962220999997</v>
      </c>
      <c r="AB19" s="93" t="s">
        <v>28</v>
      </c>
      <c r="AC19" s="93" t="s">
        <v>28</v>
      </c>
      <c r="AD19" s="93" t="s">
        <v>28</v>
      </c>
      <c r="AE19" s="91" t="s">
        <v>28</v>
      </c>
      <c r="AF19" s="91" t="s">
        <v>28</v>
      </c>
      <c r="AG19" s="91" t="s">
        <v>28</v>
      </c>
      <c r="AH19" s="91" t="s">
        <v>28</v>
      </c>
      <c r="AI19" s="91" t="s">
        <v>28</v>
      </c>
      <c r="AJ19" s="91">
        <v>3978313</v>
      </c>
      <c r="AK19" s="91">
        <v>941304</v>
      </c>
      <c r="AL19" s="92">
        <v>4.2263848873000001</v>
      </c>
      <c r="AM19" s="93">
        <v>4.2222338724000004</v>
      </c>
      <c r="AN19" s="93">
        <v>4.2305399832999999</v>
      </c>
      <c r="AO19" s="93" t="s">
        <v>28</v>
      </c>
      <c r="AP19" s="94">
        <v>4.2263848873000001</v>
      </c>
      <c r="AQ19" s="93">
        <v>4.2222338724000004</v>
      </c>
      <c r="AR19" s="93">
        <v>4.2305399832999999</v>
      </c>
      <c r="AS19" s="93" t="s">
        <v>28</v>
      </c>
      <c r="AT19" s="93" t="s">
        <v>28</v>
      </c>
      <c r="AU19" s="93" t="s">
        <v>28</v>
      </c>
      <c r="AV19" s="91" t="s">
        <v>28</v>
      </c>
      <c r="AW19" s="91" t="s">
        <v>28</v>
      </c>
      <c r="AX19" s="91" t="s">
        <v>28</v>
      </c>
      <c r="AY19" s="91" t="s">
        <v>28</v>
      </c>
      <c r="AZ19" s="91" t="s">
        <v>28</v>
      </c>
      <c r="BA19" s="91" t="s">
        <v>28</v>
      </c>
      <c r="BB19" s="91" t="s">
        <v>28</v>
      </c>
      <c r="BC19" s="91" t="s">
        <v>28</v>
      </c>
      <c r="BD19" s="91" t="s">
        <v>28</v>
      </c>
      <c r="BE19" s="91" t="s">
        <v>28</v>
      </c>
      <c r="BF19" s="91" t="s">
        <v>28</v>
      </c>
      <c r="BG19" s="91" t="s">
        <v>28</v>
      </c>
      <c r="BH19" s="91" t="s">
        <v>28</v>
      </c>
      <c r="BI19" s="91" t="s">
        <v>28</v>
      </c>
      <c r="BJ19" s="91" t="s">
        <v>28</v>
      </c>
      <c r="BK19" s="91" t="s">
        <v>28</v>
      </c>
      <c r="BL19" s="91" t="s">
        <v>28</v>
      </c>
      <c r="BM19" s="91" t="s">
        <v>28</v>
      </c>
      <c r="BN19" s="91" t="s">
        <v>28</v>
      </c>
      <c r="BO19" s="91" t="s">
        <v>28</v>
      </c>
      <c r="BP19" s="91" t="s">
        <v>28</v>
      </c>
      <c r="BQ19" s="91" t="s">
        <v>28</v>
      </c>
      <c r="BR19" s="93" t="s">
        <v>28</v>
      </c>
      <c r="BS19" s="93" t="s">
        <v>28</v>
      </c>
      <c r="BT19" s="93" t="s">
        <v>28</v>
      </c>
      <c r="BU19" s="93" t="s">
        <v>28</v>
      </c>
      <c r="BV19" s="97" t="s">
        <v>28</v>
      </c>
      <c r="BW19" s="98">
        <v>3428896</v>
      </c>
      <c r="BX19" s="98">
        <v>3783445</v>
      </c>
      <c r="BY19" s="98">
        <v>3978313</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463</v>
      </c>
      <c r="B1" s="55"/>
      <c r="C1" s="55"/>
      <c r="D1" s="55"/>
      <c r="E1" s="55"/>
      <c r="F1" s="55"/>
      <c r="G1" s="55"/>
      <c r="H1" s="55"/>
      <c r="I1" s="55"/>
      <c r="J1" s="55"/>
      <c r="K1" s="55"/>
      <c r="L1" s="55"/>
    </row>
    <row r="2" spans="1:16" s="56" customFormat="1" ht="18.899999999999999" customHeight="1" x14ac:dyDescent="0.3">
      <c r="A2" s="1" t="s">
        <v>438</v>
      </c>
      <c r="B2" s="57"/>
      <c r="C2" s="57"/>
      <c r="D2" s="57"/>
      <c r="E2" s="57"/>
      <c r="F2" s="57"/>
      <c r="G2" s="57"/>
      <c r="H2" s="57"/>
      <c r="I2" s="57"/>
      <c r="J2" s="57"/>
      <c r="K2" s="55"/>
      <c r="L2" s="55"/>
    </row>
    <row r="3" spans="1:16" s="60" customFormat="1" ht="54" customHeight="1" x14ac:dyDescent="0.3">
      <c r="A3" s="108" t="s">
        <v>444</v>
      </c>
      <c r="B3" s="58" t="s">
        <v>448</v>
      </c>
      <c r="C3" s="58" t="s">
        <v>449</v>
      </c>
      <c r="D3" s="58" t="s">
        <v>450</v>
      </c>
      <c r="E3" s="58" t="s">
        <v>451</v>
      </c>
      <c r="F3" s="58" t="s">
        <v>455</v>
      </c>
      <c r="G3" s="58" t="s">
        <v>452</v>
      </c>
      <c r="H3" s="58" t="s">
        <v>453</v>
      </c>
      <c r="I3" s="58" t="s">
        <v>456</v>
      </c>
      <c r="J3" s="59" t="s">
        <v>454</v>
      </c>
      <c r="O3" s="61"/>
      <c r="P3" s="61"/>
    </row>
    <row r="4" spans="1:16" s="56" customFormat="1" ht="18.899999999999999" customHeight="1" x14ac:dyDescent="0.3">
      <c r="A4" s="73" t="s">
        <v>286</v>
      </c>
      <c r="B4" s="63">
        <v>182269</v>
      </c>
      <c r="C4" s="85">
        <v>3.6216221586000001</v>
      </c>
      <c r="D4" s="85">
        <v>3.8522507811</v>
      </c>
      <c r="E4" s="63">
        <v>217049</v>
      </c>
      <c r="F4" s="85">
        <v>3.6666159876000002</v>
      </c>
      <c r="G4" s="85">
        <v>3.8723171946999999</v>
      </c>
      <c r="H4" s="63">
        <v>243818</v>
      </c>
      <c r="I4" s="85">
        <v>3.8378403903999998</v>
      </c>
      <c r="J4" s="85">
        <v>3.9932363955999999</v>
      </c>
    </row>
    <row r="5" spans="1:16" s="56" customFormat="1" ht="18.899999999999999" customHeight="1" x14ac:dyDescent="0.3">
      <c r="A5" s="73" t="s">
        <v>287</v>
      </c>
      <c r="B5" s="63">
        <v>100931</v>
      </c>
      <c r="C5" s="85">
        <v>3.9360059275000001</v>
      </c>
      <c r="D5" s="85">
        <v>3.9121928646000002</v>
      </c>
      <c r="E5" s="63">
        <v>108737</v>
      </c>
      <c r="F5" s="85">
        <v>4.1060720488999998</v>
      </c>
      <c r="G5" s="85">
        <v>3.9515966456</v>
      </c>
      <c r="H5" s="63">
        <v>119130</v>
      </c>
      <c r="I5" s="85">
        <v>4.2169911504000002</v>
      </c>
      <c r="J5" s="85">
        <v>4.0292967769999999</v>
      </c>
    </row>
    <row r="6" spans="1:16" s="56" customFormat="1" ht="18.899999999999999" customHeight="1" x14ac:dyDescent="0.3">
      <c r="A6" s="73" t="s">
        <v>288</v>
      </c>
      <c r="B6" s="63">
        <v>148214</v>
      </c>
      <c r="C6" s="85">
        <v>3.7721164614</v>
      </c>
      <c r="D6" s="85">
        <v>3.942941072</v>
      </c>
      <c r="E6" s="63">
        <v>171179</v>
      </c>
      <c r="F6" s="85">
        <v>3.9099817267999999</v>
      </c>
      <c r="G6" s="85">
        <v>4.0269374415000003</v>
      </c>
      <c r="H6" s="63">
        <v>187494</v>
      </c>
      <c r="I6" s="85">
        <v>4.0026898937000004</v>
      </c>
      <c r="J6" s="85">
        <v>4.0586172966999996</v>
      </c>
    </row>
    <row r="7" spans="1:16" s="56" customFormat="1" ht="18.899999999999999" customHeight="1" x14ac:dyDescent="0.3">
      <c r="A7" s="73" t="s">
        <v>289</v>
      </c>
      <c r="B7" s="63">
        <v>181388</v>
      </c>
      <c r="C7" s="85">
        <v>3.8962087852999998</v>
      </c>
      <c r="D7" s="85">
        <v>3.9837073998000001</v>
      </c>
      <c r="E7" s="63">
        <v>203551</v>
      </c>
      <c r="F7" s="85">
        <v>4.0544777309000004</v>
      </c>
      <c r="G7" s="85">
        <v>4.0491924291999997</v>
      </c>
      <c r="H7" s="63">
        <v>209840</v>
      </c>
      <c r="I7" s="85">
        <v>4.1880051891000001</v>
      </c>
      <c r="J7" s="85">
        <v>4.0919592609000004</v>
      </c>
    </row>
    <row r="8" spans="1:16" s="56" customFormat="1" ht="18.899999999999999" customHeight="1" x14ac:dyDescent="0.3">
      <c r="A8" s="73" t="s">
        <v>290</v>
      </c>
      <c r="B8" s="63">
        <v>92137</v>
      </c>
      <c r="C8" s="85">
        <v>3.7090696832000001</v>
      </c>
      <c r="D8" s="85">
        <v>3.9861990323000001</v>
      </c>
      <c r="E8" s="63">
        <v>111210</v>
      </c>
      <c r="F8" s="85">
        <v>3.9835942257000001</v>
      </c>
      <c r="G8" s="85">
        <v>4.2221466984999996</v>
      </c>
      <c r="H8" s="63">
        <v>122952</v>
      </c>
      <c r="I8" s="85">
        <v>4.1303413061000001</v>
      </c>
      <c r="J8" s="85">
        <v>4.3054211482999998</v>
      </c>
    </row>
    <row r="9" spans="1:16" s="56" customFormat="1" ht="18.899999999999999" customHeight="1" x14ac:dyDescent="0.3">
      <c r="A9" s="73" t="s">
        <v>291</v>
      </c>
      <c r="B9" s="63">
        <v>184785</v>
      </c>
      <c r="C9" s="85">
        <v>3.8832615320000001</v>
      </c>
      <c r="D9" s="85">
        <v>4.0385190049000004</v>
      </c>
      <c r="E9" s="63">
        <v>219934</v>
      </c>
      <c r="F9" s="85">
        <v>4.0692347543</v>
      </c>
      <c r="G9" s="85">
        <v>4.2315138324000001</v>
      </c>
      <c r="H9" s="63">
        <v>239452</v>
      </c>
      <c r="I9" s="85">
        <v>4.1275576163999999</v>
      </c>
      <c r="J9" s="85">
        <v>4.2555065663000002</v>
      </c>
    </row>
    <row r="10" spans="1:16" s="56" customFormat="1" ht="18.899999999999999" customHeight="1" x14ac:dyDescent="0.3">
      <c r="A10" s="73" t="s">
        <v>292</v>
      </c>
      <c r="B10" s="63">
        <v>153773</v>
      </c>
      <c r="C10" s="85">
        <v>3.9143926279999999</v>
      </c>
      <c r="D10" s="85">
        <v>3.9517448972999998</v>
      </c>
      <c r="E10" s="63">
        <v>163294</v>
      </c>
      <c r="F10" s="85">
        <v>3.9464920124999998</v>
      </c>
      <c r="G10" s="85">
        <v>3.9876496927999998</v>
      </c>
      <c r="H10" s="63">
        <v>171480</v>
      </c>
      <c r="I10" s="85">
        <v>4.0430046683</v>
      </c>
      <c r="J10" s="85">
        <v>4.0409299135000003</v>
      </c>
    </row>
    <row r="11" spans="1:16" s="56" customFormat="1" ht="18.899999999999999" customHeight="1" x14ac:dyDescent="0.3">
      <c r="A11" s="73" t="s">
        <v>293</v>
      </c>
      <c r="B11" s="63">
        <v>259964</v>
      </c>
      <c r="C11" s="85">
        <v>3.9053570891999998</v>
      </c>
      <c r="D11" s="85">
        <v>3.9703510375</v>
      </c>
      <c r="E11" s="63">
        <v>291943</v>
      </c>
      <c r="F11" s="85">
        <v>4.1094423016999997</v>
      </c>
      <c r="G11" s="85">
        <v>4.1287993678000001</v>
      </c>
      <c r="H11" s="63">
        <v>309647</v>
      </c>
      <c r="I11" s="85">
        <v>4.2454617746999999</v>
      </c>
      <c r="J11" s="85">
        <v>4.1995371323999997</v>
      </c>
    </row>
    <row r="12" spans="1:16" s="56" customFormat="1" ht="18.899999999999999" customHeight="1" x14ac:dyDescent="0.3">
      <c r="A12" s="73" t="s">
        <v>294</v>
      </c>
      <c r="B12" s="63">
        <v>83720</v>
      </c>
      <c r="C12" s="85">
        <v>3.7618512694000001</v>
      </c>
      <c r="D12" s="85">
        <v>4.1938525589999998</v>
      </c>
      <c r="E12" s="63">
        <v>96232</v>
      </c>
      <c r="F12" s="85">
        <v>3.8905195068</v>
      </c>
      <c r="G12" s="85">
        <v>4.2835284641999998</v>
      </c>
      <c r="H12" s="63">
        <v>99746</v>
      </c>
      <c r="I12" s="85">
        <v>4.0844355268000001</v>
      </c>
      <c r="J12" s="85">
        <v>4.326468491</v>
      </c>
    </row>
    <row r="13" spans="1:16" s="56" customFormat="1" ht="18.899999999999999" customHeight="1" x14ac:dyDescent="0.3">
      <c r="A13" s="73" t="s">
        <v>295</v>
      </c>
      <c r="B13" s="63">
        <v>175855</v>
      </c>
      <c r="C13" s="85">
        <v>4.1504602313000003</v>
      </c>
      <c r="D13" s="85">
        <v>4.0776221880000003</v>
      </c>
      <c r="E13" s="63">
        <v>185839</v>
      </c>
      <c r="F13" s="85">
        <v>4.2237096298000001</v>
      </c>
      <c r="G13" s="85">
        <v>4.1003338713000002</v>
      </c>
      <c r="H13" s="63">
        <v>192380</v>
      </c>
      <c r="I13" s="85">
        <v>4.3149041157000001</v>
      </c>
      <c r="J13" s="85">
        <v>4.1714112467</v>
      </c>
    </row>
    <row r="14" spans="1:16" s="56" customFormat="1" ht="18.899999999999999" customHeight="1" x14ac:dyDescent="0.3">
      <c r="A14" s="73" t="s">
        <v>296</v>
      </c>
      <c r="B14" s="63">
        <v>199139</v>
      </c>
      <c r="C14" s="85">
        <v>4.0974259788999996</v>
      </c>
      <c r="D14" s="85">
        <v>4.3810117433000002</v>
      </c>
      <c r="E14" s="63">
        <v>213680</v>
      </c>
      <c r="F14" s="85">
        <v>4.2058852475000004</v>
      </c>
      <c r="G14" s="85">
        <v>4.4436777739000002</v>
      </c>
      <c r="H14" s="63">
        <v>203552</v>
      </c>
      <c r="I14" s="85">
        <v>4.3050632375999998</v>
      </c>
      <c r="J14" s="85">
        <v>4.4871660791999997</v>
      </c>
    </row>
    <row r="15" spans="1:16" s="56" customFormat="1" ht="18.899999999999999" customHeight="1" x14ac:dyDescent="0.3">
      <c r="A15" s="73" t="s">
        <v>297</v>
      </c>
      <c r="B15" s="63">
        <v>139151</v>
      </c>
      <c r="C15" s="85">
        <v>4.4366471113000001</v>
      </c>
      <c r="D15" s="85">
        <v>4.9056554519000004</v>
      </c>
      <c r="E15" s="63">
        <v>149690</v>
      </c>
      <c r="F15" s="85">
        <v>4.4860345240999999</v>
      </c>
      <c r="G15" s="85">
        <v>4.9177734683000001</v>
      </c>
      <c r="H15" s="63">
        <v>143731</v>
      </c>
      <c r="I15" s="85">
        <v>4.5388259070999997</v>
      </c>
      <c r="J15" s="85">
        <v>4.8651997544999999</v>
      </c>
    </row>
    <row r="16" spans="1:16" s="56" customFormat="1" ht="18.899999999999999" customHeight="1" x14ac:dyDescent="0.3">
      <c r="A16" s="73" t="s">
        <v>298</v>
      </c>
      <c r="B16" s="63">
        <v>1923763</v>
      </c>
      <c r="C16" s="85">
        <v>3.9319046743000001</v>
      </c>
      <c r="D16" s="85">
        <v>4.0909837452</v>
      </c>
      <c r="E16" s="63">
        <v>2156866</v>
      </c>
      <c r="F16" s="85">
        <v>4.0572184225000001</v>
      </c>
      <c r="G16" s="85">
        <v>4.1765311121000002</v>
      </c>
      <c r="H16" s="63">
        <v>2268189</v>
      </c>
      <c r="I16" s="85">
        <v>4.1681931615999996</v>
      </c>
      <c r="J16" s="85">
        <v>4.2291221116999997</v>
      </c>
    </row>
    <row r="17" spans="1:10" s="56" customFormat="1" ht="18.899999999999999" customHeight="1" x14ac:dyDescent="0.3">
      <c r="A17" s="73" t="s">
        <v>299</v>
      </c>
      <c r="B17" s="63">
        <v>2796</v>
      </c>
      <c r="C17" s="85">
        <v>4.2687022901000002</v>
      </c>
      <c r="D17" s="85">
        <v>4.3797870557999996</v>
      </c>
      <c r="E17" s="63">
        <v>2964</v>
      </c>
      <c r="F17" s="85">
        <v>4.4238805970000001</v>
      </c>
      <c r="G17" s="85">
        <v>4.6275774284000004</v>
      </c>
      <c r="H17" s="63">
        <v>2947</v>
      </c>
      <c r="I17" s="85">
        <v>4.6629746834999999</v>
      </c>
      <c r="J17" s="85">
        <v>4.7708511441999999</v>
      </c>
    </row>
    <row r="18" spans="1:10" s="56" customFormat="1" ht="18.899999999999999" customHeight="1" x14ac:dyDescent="0.3">
      <c r="A18" s="74" t="s">
        <v>169</v>
      </c>
      <c r="B18" s="75">
        <v>1904122</v>
      </c>
      <c r="C18" s="86">
        <v>3.9232824891</v>
      </c>
      <c r="D18" s="86">
        <v>4.0558689358000004</v>
      </c>
      <c r="E18" s="75">
        <v>2135302</v>
      </c>
      <c r="F18" s="86">
        <v>4.0470222108999998</v>
      </c>
      <c r="G18" s="86">
        <v>4.1250983775999996</v>
      </c>
      <c r="H18" s="75">
        <v>2246169</v>
      </c>
      <c r="I18" s="86">
        <v>4.156147249</v>
      </c>
      <c r="J18" s="86">
        <v>4.1732998412000004</v>
      </c>
    </row>
    <row r="19" spans="1:10" s="56" customFormat="1" ht="18.899999999999999" customHeight="1" x14ac:dyDescent="0.3">
      <c r="A19" s="76" t="s">
        <v>29</v>
      </c>
      <c r="B19" s="77">
        <v>3428896</v>
      </c>
      <c r="C19" s="87">
        <v>4.0091105094000001</v>
      </c>
      <c r="D19" s="87">
        <v>4.1566727738999996</v>
      </c>
      <c r="E19" s="77">
        <v>3783445</v>
      </c>
      <c r="F19" s="87">
        <v>4.1301324478000003</v>
      </c>
      <c r="G19" s="87">
        <v>4.1978117270000004</v>
      </c>
      <c r="H19" s="77">
        <v>3978313</v>
      </c>
      <c r="I19" s="87">
        <v>4.2263848873000001</v>
      </c>
      <c r="J19" s="87">
        <v>4.2263848873000001</v>
      </c>
    </row>
    <row r="20" spans="1:10" ht="18.899999999999999" customHeight="1" x14ac:dyDescent="0.25">
      <c r="A20" s="66" t="s">
        <v>419</v>
      </c>
    </row>
    <row r="22" spans="1:10" ht="15.6" x14ac:dyDescent="0.3">
      <c r="A22" s="112" t="s">
        <v>458</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zoomScaleSheetLayoutView="5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464</v>
      </c>
      <c r="B1" s="55"/>
      <c r="C1" s="55"/>
      <c r="D1" s="55"/>
      <c r="E1" s="55"/>
      <c r="F1" s="55"/>
      <c r="G1" s="55"/>
      <c r="H1" s="55"/>
      <c r="I1" s="55"/>
      <c r="J1" s="55"/>
      <c r="K1" s="55"/>
      <c r="L1" s="55"/>
    </row>
    <row r="2" spans="1:16" s="56" customFormat="1" ht="18.899999999999999" customHeight="1" x14ac:dyDescent="0.3">
      <c r="A2" s="1" t="s">
        <v>438</v>
      </c>
      <c r="B2" s="57"/>
      <c r="C2" s="57"/>
      <c r="D2" s="57"/>
      <c r="E2" s="57"/>
      <c r="F2" s="57"/>
      <c r="G2" s="57"/>
      <c r="H2" s="57"/>
      <c r="I2" s="57"/>
      <c r="J2" s="57"/>
      <c r="K2" s="55"/>
      <c r="L2" s="55"/>
    </row>
    <row r="3" spans="1:16" s="60" customFormat="1" ht="54" customHeight="1" x14ac:dyDescent="0.3">
      <c r="A3" s="108" t="s">
        <v>445</v>
      </c>
      <c r="B3" s="58" t="s">
        <v>448</v>
      </c>
      <c r="C3" s="58" t="s">
        <v>449</v>
      </c>
      <c r="D3" s="58" t="s">
        <v>450</v>
      </c>
      <c r="E3" s="58" t="s">
        <v>451</v>
      </c>
      <c r="F3" s="58" t="s">
        <v>455</v>
      </c>
      <c r="G3" s="58" t="s">
        <v>452</v>
      </c>
      <c r="H3" s="58" t="s">
        <v>453</v>
      </c>
      <c r="I3" s="58" t="s">
        <v>456</v>
      </c>
      <c r="J3" s="59" t="s">
        <v>454</v>
      </c>
      <c r="O3" s="61"/>
      <c r="P3" s="61"/>
    </row>
    <row r="4" spans="1:16" s="56" customFormat="1" ht="18.899999999999999" customHeight="1" x14ac:dyDescent="0.3">
      <c r="A4" s="73" t="s">
        <v>300</v>
      </c>
      <c r="B4" s="63">
        <v>98613</v>
      </c>
      <c r="C4" s="85">
        <v>3.5276883451000001</v>
      </c>
      <c r="D4" s="85">
        <v>3.828259342</v>
      </c>
      <c r="E4" s="63">
        <v>124829</v>
      </c>
      <c r="F4" s="85">
        <v>3.5095872694999999</v>
      </c>
      <c r="G4" s="85">
        <v>3.7864211578</v>
      </c>
      <c r="H4" s="63">
        <v>148768</v>
      </c>
      <c r="I4" s="85">
        <v>3.6882189607</v>
      </c>
      <c r="J4" s="85">
        <v>3.9687969655000002</v>
      </c>
    </row>
    <row r="5" spans="1:16" s="56" customFormat="1" ht="18.899999999999999" customHeight="1" x14ac:dyDescent="0.3">
      <c r="A5" s="73" t="s">
        <v>301</v>
      </c>
      <c r="B5" s="63">
        <v>83656</v>
      </c>
      <c r="C5" s="85">
        <v>3.7389827478000002</v>
      </c>
      <c r="D5" s="85">
        <v>3.7815057546999999</v>
      </c>
      <c r="E5" s="63">
        <v>92220</v>
      </c>
      <c r="F5" s="85">
        <v>3.9029964448999999</v>
      </c>
      <c r="G5" s="85">
        <v>3.8595285710999998</v>
      </c>
      <c r="H5" s="63">
        <v>95050</v>
      </c>
      <c r="I5" s="85">
        <v>4.0980425972000001</v>
      </c>
      <c r="J5" s="85">
        <v>3.9134149395</v>
      </c>
    </row>
    <row r="6" spans="1:16" s="56" customFormat="1" ht="18.899999999999999" customHeight="1" x14ac:dyDescent="0.3">
      <c r="A6" s="73" t="s">
        <v>287</v>
      </c>
      <c r="B6" s="63">
        <v>100931</v>
      </c>
      <c r="C6" s="85">
        <v>3.9360059275000001</v>
      </c>
      <c r="D6" s="85">
        <v>3.8746688759999999</v>
      </c>
      <c r="E6" s="63">
        <v>108737</v>
      </c>
      <c r="F6" s="85">
        <v>4.1060720488999998</v>
      </c>
      <c r="G6" s="85">
        <v>3.9132962263</v>
      </c>
      <c r="H6" s="63">
        <v>119130</v>
      </c>
      <c r="I6" s="85">
        <v>4.2169911504000002</v>
      </c>
      <c r="J6" s="85">
        <v>4.0012748058999996</v>
      </c>
    </row>
    <row r="7" spans="1:16" s="56" customFormat="1" ht="18.899999999999999" customHeight="1" x14ac:dyDescent="0.3">
      <c r="A7" s="73" t="s">
        <v>302</v>
      </c>
      <c r="B7" s="63">
        <v>103242</v>
      </c>
      <c r="C7" s="85">
        <v>3.6126390929999999</v>
      </c>
      <c r="D7" s="85">
        <v>3.8250506524999999</v>
      </c>
      <c r="E7" s="63">
        <v>122439</v>
      </c>
      <c r="F7" s="85">
        <v>3.8036346692</v>
      </c>
      <c r="G7" s="85">
        <v>3.9249761110999999</v>
      </c>
      <c r="H7" s="63">
        <v>139813</v>
      </c>
      <c r="I7" s="85">
        <v>3.9181963400000002</v>
      </c>
      <c r="J7" s="85">
        <v>3.9812191558999999</v>
      </c>
    </row>
    <row r="8" spans="1:16" s="56" customFormat="1" ht="18.899999999999999" customHeight="1" x14ac:dyDescent="0.3">
      <c r="A8" s="73" t="s">
        <v>303</v>
      </c>
      <c r="B8" s="63">
        <v>44972</v>
      </c>
      <c r="C8" s="85">
        <v>4.1974986000000003</v>
      </c>
      <c r="D8" s="85">
        <v>4.0618623620000003</v>
      </c>
      <c r="E8" s="63">
        <v>48740</v>
      </c>
      <c r="F8" s="85">
        <v>4.2053494391999999</v>
      </c>
      <c r="G8" s="85">
        <v>4.1093977454999999</v>
      </c>
      <c r="H8" s="63">
        <v>47681</v>
      </c>
      <c r="I8" s="85">
        <v>4.2728739133999998</v>
      </c>
      <c r="J8" s="85">
        <v>4.1216980196000002</v>
      </c>
    </row>
    <row r="9" spans="1:16" s="56" customFormat="1" ht="18.899999999999999" customHeight="1" x14ac:dyDescent="0.3">
      <c r="A9" s="73" t="s">
        <v>304</v>
      </c>
      <c r="B9" s="63">
        <v>105606</v>
      </c>
      <c r="C9" s="85">
        <v>3.8064446367000002</v>
      </c>
      <c r="D9" s="85">
        <v>3.9091907368999999</v>
      </c>
      <c r="E9" s="63">
        <v>122901</v>
      </c>
      <c r="F9" s="85">
        <v>4.0212348263999997</v>
      </c>
      <c r="G9" s="85">
        <v>3.9855558551999999</v>
      </c>
      <c r="H9" s="63">
        <v>130291</v>
      </c>
      <c r="I9" s="85">
        <v>4.2002256609000002</v>
      </c>
      <c r="J9" s="85">
        <v>4.0391660673000001</v>
      </c>
    </row>
    <row r="10" spans="1:16" s="56" customFormat="1" ht="18.899999999999999" customHeight="1" x14ac:dyDescent="0.3">
      <c r="A10" s="73" t="s">
        <v>305</v>
      </c>
      <c r="B10" s="63">
        <v>75782</v>
      </c>
      <c r="C10" s="85">
        <v>4.0286002870999997</v>
      </c>
      <c r="D10" s="85">
        <v>3.9749313954000001</v>
      </c>
      <c r="E10" s="63">
        <v>80650</v>
      </c>
      <c r="F10" s="85">
        <v>4.106206405</v>
      </c>
      <c r="G10" s="85">
        <v>4.0512246729000001</v>
      </c>
      <c r="H10" s="63">
        <v>79549</v>
      </c>
      <c r="I10" s="85">
        <v>4.1681425203</v>
      </c>
      <c r="J10" s="85">
        <v>4.0643956365999996</v>
      </c>
    </row>
    <row r="11" spans="1:16" s="56" customFormat="1" ht="18.899999999999999" customHeight="1" x14ac:dyDescent="0.3">
      <c r="A11" s="73" t="s">
        <v>290</v>
      </c>
      <c r="B11" s="63">
        <v>92137</v>
      </c>
      <c r="C11" s="85">
        <v>3.7090696832000001</v>
      </c>
      <c r="D11" s="85">
        <v>3.9179906847999999</v>
      </c>
      <c r="E11" s="63">
        <v>111210</v>
      </c>
      <c r="F11" s="85">
        <v>3.9835942257000001</v>
      </c>
      <c r="G11" s="85">
        <v>4.1543616547999997</v>
      </c>
      <c r="H11" s="63">
        <v>122952</v>
      </c>
      <c r="I11" s="85">
        <v>4.1303413061000001</v>
      </c>
      <c r="J11" s="85">
        <v>4.2265220561000003</v>
      </c>
    </row>
    <row r="12" spans="1:16" s="56" customFormat="1" ht="18.899999999999999" customHeight="1" x14ac:dyDescent="0.3">
      <c r="A12" s="73" t="s">
        <v>306</v>
      </c>
      <c r="B12" s="63">
        <v>65389</v>
      </c>
      <c r="C12" s="85">
        <v>3.6924162854999998</v>
      </c>
      <c r="D12" s="85">
        <v>3.9580020660000002</v>
      </c>
      <c r="E12" s="63">
        <v>78717</v>
      </c>
      <c r="F12" s="85">
        <v>3.8824660912</v>
      </c>
      <c r="G12" s="85">
        <v>4.0782278531999996</v>
      </c>
      <c r="H12" s="63">
        <v>81569</v>
      </c>
      <c r="I12" s="85">
        <v>3.9826668619999999</v>
      </c>
      <c r="J12" s="85">
        <v>4.1134591129000002</v>
      </c>
    </row>
    <row r="13" spans="1:16" s="56" customFormat="1" ht="18.899999999999999" customHeight="1" x14ac:dyDescent="0.3">
      <c r="A13" s="73" t="s">
        <v>307</v>
      </c>
      <c r="B13" s="63">
        <v>13491</v>
      </c>
      <c r="C13" s="85">
        <v>3.8800690250000001</v>
      </c>
      <c r="D13" s="85">
        <v>3.8632810689000001</v>
      </c>
      <c r="E13" s="63">
        <v>15272</v>
      </c>
      <c r="F13" s="85">
        <v>4.0210637176999997</v>
      </c>
      <c r="G13" s="85">
        <v>3.9746151162999999</v>
      </c>
      <c r="H13" s="63">
        <v>18787</v>
      </c>
      <c r="I13" s="85">
        <v>3.9752433347</v>
      </c>
      <c r="J13" s="85">
        <v>4.027658347</v>
      </c>
    </row>
    <row r="14" spans="1:16" s="56" customFormat="1" ht="18.899999999999999" customHeight="1" x14ac:dyDescent="0.3">
      <c r="A14" s="73" t="s">
        <v>308</v>
      </c>
      <c r="B14" s="63">
        <v>105905</v>
      </c>
      <c r="C14" s="85">
        <v>4.0117049888</v>
      </c>
      <c r="D14" s="85">
        <v>4.0381878638000002</v>
      </c>
      <c r="E14" s="63">
        <v>125945</v>
      </c>
      <c r="F14" s="85">
        <v>4.2016680567</v>
      </c>
      <c r="G14" s="85">
        <v>4.2462330798999997</v>
      </c>
      <c r="H14" s="63">
        <v>139096</v>
      </c>
      <c r="I14" s="85">
        <v>4.2399561056000001</v>
      </c>
      <c r="J14" s="85">
        <v>4.2754461091999998</v>
      </c>
    </row>
    <row r="15" spans="1:16" s="56" customFormat="1" ht="18.899999999999999" customHeight="1" x14ac:dyDescent="0.3">
      <c r="A15" s="73" t="s">
        <v>309</v>
      </c>
      <c r="B15" s="63">
        <v>96254</v>
      </c>
      <c r="C15" s="85">
        <v>3.8620551297999999</v>
      </c>
      <c r="D15" s="85">
        <v>3.8550528983999999</v>
      </c>
      <c r="E15" s="63">
        <v>104303</v>
      </c>
      <c r="F15" s="85">
        <v>3.8997607119</v>
      </c>
      <c r="G15" s="85">
        <v>3.9074274545000001</v>
      </c>
      <c r="H15" s="63">
        <v>109394</v>
      </c>
      <c r="I15" s="85">
        <v>3.9667125969999999</v>
      </c>
      <c r="J15" s="85">
        <v>3.9568492671</v>
      </c>
    </row>
    <row r="16" spans="1:16" s="56" customFormat="1" ht="18.899999999999999" customHeight="1" x14ac:dyDescent="0.3">
      <c r="A16" s="73" t="s">
        <v>310</v>
      </c>
      <c r="B16" s="63">
        <v>57519</v>
      </c>
      <c r="C16" s="85">
        <v>4.0052224775000003</v>
      </c>
      <c r="D16" s="85">
        <v>4.0228304592999997</v>
      </c>
      <c r="E16" s="63">
        <v>58991</v>
      </c>
      <c r="F16" s="85">
        <v>4.0319185292000004</v>
      </c>
      <c r="G16" s="85">
        <v>4.0262283392000002</v>
      </c>
      <c r="H16" s="63">
        <v>62086</v>
      </c>
      <c r="I16" s="85">
        <v>4.1848207064</v>
      </c>
      <c r="J16" s="85">
        <v>4.0937127202000001</v>
      </c>
    </row>
    <row r="17" spans="1:12" s="56" customFormat="1" ht="18.899999999999999" customHeight="1" x14ac:dyDescent="0.3">
      <c r="A17" s="73" t="s">
        <v>311</v>
      </c>
      <c r="B17" s="63">
        <v>22538</v>
      </c>
      <c r="C17" s="85">
        <v>3.3709243194999998</v>
      </c>
      <c r="D17" s="85">
        <v>3.5547988698999999</v>
      </c>
      <c r="E17" s="63">
        <v>25364</v>
      </c>
      <c r="F17" s="85">
        <v>3.7239759213000001</v>
      </c>
      <c r="G17" s="85">
        <v>3.7567795643999999</v>
      </c>
      <c r="H17" s="63">
        <v>28905</v>
      </c>
      <c r="I17" s="85">
        <v>3.8882163035000001</v>
      </c>
      <c r="J17" s="85">
        <v>3.8643102831</v>
      </c>
    </row>
    <row r="18" spans="1:12" s="56" customFormat="1" ht="18.899999999999999" customHeight="1" x14ac:dyDescent="0.3">
      <c r="A18" s="73" t="s">
        <v>312</v>
      </c>
      <c r="B18" s="63">
        <v>74916</v>
      </c>
      <c r="C18" s="85">
        <v>3.7325494495</v>
      </c>
      <c r="D18" s="85">
        <v>3.8964098955000002</v>
      </c>
      <c r="E18" s="63">
        <v>88657</v>
      </c>
      <c r="F18" s="85">
        <v>3.9701312077000002</v>
      </c>
      <c r="G18" s="85">
        <v>4.0933375084000003</v>
      </c>
      <c r="H18" s="63">
        <v>96182</v>
      </c>
      <c r="I18" s="85">
        <v>4.1159705579999999</v>
      </c>
      <c r="J18" s="85">
        <v>4.1446365275000003</v>
      </c>
    </row>
    <row r="19" spans="1:12" s="56" customFormat="1" ht="18.899999999999999" customHeight="1" x14ac:dyDescent="0.3">
      <c r="A19" s="73" t="s">
        <v>313</v>
      </c>
      <c r="B19" s="63">
        <v>114935</v>
      </c>
      <c r="C19" s="85">
        <v>4.1718693284999997</v>
      </c>
      <c r="D19" s="85">
        <v>3.9056592330000002</v>
      </c>
      <c r="E19" s="63">
        <v>124468</v>
      </c>
      <c r="F19" s="85">
        <v>4.2954067019000002</v>
      </c>
      <c r="G19" s="85">
        <v>4.0144996648999998</v>
      </c>
      <c r="H19" s="63">
        <v>131491</v>
      </c>
      <c r="I19" s="85">
        <v>4.4325299174000001</v>
      </c>
      <c r="J19" s="85">
        <v>4.1527946419999999</v>
      </c>
    </row>
    <row r="20" spans="1:12" s="56" customFormat="1" ht="18.899999999999999" customHeight="1" x14ac:dyDescent="0.3">
      <c r="A20" s="73" t="s">
        <v>314</v>
      </c>
      <c r="B20" s="63">
        <v>47575</v>
      </c>
      <c r="C20" s="85">
        <v>3.8808222529999998</v>
      </c>
      <c r="D20" s="85">
        <v>4.2212763130999997</v>
      </c>
      <c r="E20" s="63">
        <v>53454</v>
      </c>
      <c r="F20" s="85">
        <v>4.1363460497000002</v>
      </c>
      <c r="G20" s="85">
        <v>4.3767676545</v>
      </c>
      <c r="H20" s="63">
        <v>53069</v>
      </c>
      <c r="I20" s="85">
        <v>4.2560750662000002</v>
      </c>
      <c r="J20" s="85">
        <v>4.3749596457999997</v>
      </c>
    </row>
    <row r="21" spans="1:12" s="56" customFormat="1" ht="18.899999999999999" customHeight="1" x14ac:dyDescent="0.3">
      <c r="A21" s="73" t="s">
        <v>315</v>
      </c>
      <c r="B21" s="63">
        <v>41861</v>
      </c>
      <c r="C21" s="85">
        <v>3.4575865202</v>
      </c>
      <c r="D21" s="85">
        <v>3.8196228739999998</v>
      </c>
      <c r="E21" s="63">
        <v>50032</v>
      </c>
      <c r="F21" s="85">
        <v>3.6680351905999999</v>
      </c>
      <c r="G21" s="85">
        <v>3.9140598139999998</v>
      </c>
      <c r="H21" s="63">
        <v>52031</v>
      </c>
      <c r="I21" s="85">
        <v>3.8684758364</v>
      </c>
      <c r="J21" s="85">
        <v>4.0327794032000002</v>
      </c>
    </row>
    <row r="22" spans="1:12" s="56" customFormat="1" ht="18.899999999999999" customHeight="1" x14ac:dyDescent="0.3">
      <c r="A22" s="73" t="s">
        <v>316</v>
      </c>
      <c r="B22" s="63">
        <v>41859</v>
      </c>
      <c r="C22" s="85">
        <v>4.1248521876000002</v>
      </c>
      <c r="D22" s="85">
        <v>4.4674723160000003</v>
      </c>
      <c r="E22" s="63">
        <v>46200</v>
      </c>
      <c r="F22" s="85">
        <v>4.1640378549000001</v>
      </c>
      <c r="G22" s="85">
        <v>4.5139062801999996</v>
      </c>
      <c r="H22" s="63">
        <v>47715</v>
      </c>
      <c r="I22" s="85">
        <v>4.3491933279000001</v>
      </c>
      <c r="J22" s="85">
        <v>4.5142089342</v>
      </c>
    </row>
    <row r="23" spans="1:12" s="56" customFormat="1" ht="18.899999999999999" customHeight="1" x14ac:dyDescent="0.3">
      <c r="A23" s="73" t="s">
        <v>317</v>
      </c>
      <c r="B23" s="63">
        <v>98860</v>
      </c>
      <c r="C23" s="85">
        <v>4.1811876162999999</v>
      </c>
      <c r="D23" s="85">
        <v>4.0568372362999998</v>
      </c>
      <c r="E23" s="63">
        <v>104231</v>
      </c>
      <c r="F23" s="85">
        <v>4.3263739000000001</v>
      </c>
      <c r="G23" s="85">
        <v>4.0909971813999997</v>
      </c>
      <c r="H23" s="63">
        <v>104410</v>
      </c>
      <c r="I23" s="85">
        <v>4.4198450661999997</v>
      </c>
      <c r="J23" s="85">
        <v>4.1629706647000004</v>
      </c>
    </row>
    <row r="24" spans="1:12" s="56" customFormat="1" ht="18.899999999999999" customHeight="1" x14ac:dyDescent="0.3">
      <c r="A24" s="73" t="s">
        <v>318</v>
      </c>
      <c r="B24" s="63">
        <v>76995</v>
      </c>
      <c r="C24" s="85">
        <v>4.1116629285000004</v>
      </c>
      <c r="D24" s="85">
        <v>4.0119804687</v>
      </c>
      <c r="E24" s="63">
        <v>81608</v>
      </c>
      <c r="F24" s="85">
        <v>4.0994625005999996</v>
      </c>
      <c r="G24" s="85">
        <v>3.999021387</v>
      </c>
      <c r="H24" s="63">
        <v>87970</v>
      </c>
      <c r="I24" s="85">
        <v>4.1966415418</v>
      </c>
      <c r="J24" s="85">
        <v>4.1103212442999997</v>
      </c>
    </row>
    <row r="25" spans="1:12" s="56" customFormat="1" ht="18.899999999999999" customHeight="1" x14ac:dyDescent="0.3">
      <c r="A25" s="73" t="s">
        <v>299</v>
      </c>
      <c r="B25" s="63">
        <v>2796</v>
      </c>
      <c r="C25" s="85">
        <v>4.2687022901000002</v>
      </c>
      <c r="D25" s="85">
        <v>4.3797870557999996</v>
      </c>
      <c r="E25" s="63">
        <v>2964</v>
      </c>
      <c r="F25" s="85">
        <v>4.4238805970000001</v>
      </c>
      <c r="G25" s="85">
        <v>4.6275774284000004</v>
      </c>
      <c r="H25" s="63">
        <v>2947</v>
      </c>
      <c r="I25" s="85">
        <v>4.6629746834999999</v>
      </c>
      <c r="J25" s="85">
        <v>4.7708511441999999</v>
      </c>
    </row>
    <row r="26" spans="1:12" s="56" customFormat="1" ht="18.899999999999999" customHeight="1" x14ac:dyDescent="0.3">
      <c r="A26" s="73" t="s">
        <v>319</v>
      </c>
      <c r="B26" s="63">
        <v>94228</v>
      </c>
      <c r="C26" s="85">
        <v>3.7816751614999999</v>
      </c>
      <c r="D26" s="85">
        <v>4.0084441161999997</v>
      </c>
      <c r="E26" s="63">
        <v>102490</v>
      </c>
      <c r="F26" s="85">
        <v>3.9772594978</v>
      </c>
      <c r="G26" s="85">
        <v>4.167810727</v>
      </c>
      <c r="H26" s="63">
        <v>101911</v>
      </c>
      <c r="I26" s="85">
        <v>4.1104747308</v>
      </c>
      <c r="J26" s="85">
        <v>4.2473425532000002</v>
      </c>
    </row>
    <row r="27" spans="1:12" s="56" customFormat="1" ht="18.899999999999999" customHeight="1" x14ac:dyDescent="0.3">
      <c r="A27" s="73" t="s">
        <v>320</v>
      </c>
      <c r="B27" s="63">
        <v>104911</v>
      </c>
      <c r="C27" s="85">
        <v>4.4296149298999996</v>
      </c>
      <c r="D27" s="85">
        <v>4.6427914523</v>
      </c>
      <c r="E27" s="63">
        <v>111190</v>
      </c>
      <c r="F27" s="85">
        <v>4.4412046652999999</v>
      </c>
      <c r="G27" s="85">
        <v>4.6326274663999998</v>
      </c>
      <c r="H27" s="63">
        <v>101641</v>
      </c>
      <c r="I27" s="85">
        <v>4.5195873538000004</v>
      </c>
      <c r="J27" s="85">
        <v>4.6372415092999999</v>
      </c>
    </row>
    <row r="28" spans="1:12" s="56" customFormat="1" ht="18.899999999999999" customHeight="1" x14ac:dyDescent="0.3">
      <c r="A28" s="73" t="s">
        <v>321</v>
      </c>
      <c r="B28" s="63">
        <v>79408</v>
      </c>
      <c r="C28" s="85">
        <v>4.0485367595000001</v>
      </c>
      <c r="D28" s="85">
        <v>4.3493185695000003</v>
      </c>
      <c r="E28" s="63">
        <v>88009</v>
      </c>
      <c r="F28" s="85">
        <v>4.1525431725999997</v>
      </c>
      <c r="G28" s="85">
        <v>4.4240981572999996</v>
      </c>
      <c r="H28" s="63">
        <v>90372</v>
      </c>
      <c r="I28" s="85">
        <v>4.3215378729999996</v>
      </c>
      <c r="J28" s="85">
        <v>4.5284511901000002</v>
      </c>
    </row>
    <row r="29" spans="1:12" s="56" customFormat="1" ht="18.899999999999999" customHeight="1" x14ac:dyDescent="0.3">
      <c r="A29" s="73" t="s">
        <v>322</v>
      </c>
      <c r="B29" s="63">
        <v>59743</v>
      </c>
      <c r="C29" s="85">
        <v>5.0845106383000003</v>
      </c>
      <c r="D29" s="85">
        <v>5.5800545052999997</v>
      </c>
      <c r="E29" s="63">
        <v>61681</v>
      </c>
      <c r="F29" s="85">
        <v>5.0666173813000004</v>
      </c>
      <c r="G29" s="85">
        <v>5.5246687927</v>
      </c>
      <c r="H29" s="63">
        <v>53359</v>
      </c>
      <c r="I29" s="85">
        <v>4.9613203161000001</v>
      </c>
      <c r="J29" s="85">
        <v>5.2608824018</v>
      </c>
    </row>
    <row r="30" spans="1:12" ht="18.899999999999999" customHeight="1" x14ac:dyDescent="0.25">
      <c r="A30" s="74" t="s">
        <v>169</v>
      </c>
      <c r="B30" s="75">
        <v>1904122</v>
      </c>
      <c r="C30" s="86">
        <v>3.9232824891</v>
      </c>
      <c r="D30" s="86">
        <v>4.0558689358000004</v>
      </c>
      <c r="E30" s="75">
        <v>2135302</v>
      </c>
      <c r="F30" s="86">
        <v>4.0470222108999998</v>
      </c>
      <c r="G30" s="86">
        <v>4.1250983775999996</v>
      </c>
      <c r="H30" s="75">
        <v>2246169</v>
      </c>
      <c r="I30" s="86">
        <v>4.156147249</v>
      </c>
      <c r="J30" s="86">
        <v>4.1732998412000004</v>
      </c>
    </row>
    <row r="31" spans="1:12" ht="18.899999999999999" customHeight="1" x14ac:dyDescent="0.25">
      <c r="A31" s="76" t="s">
        <v>29</v>
      </c>
      <c r="B31" s="77">
        <v>3428896</v>
      </c>
      <c r="C31" s="87">
        <v>4.0091105094000001</v>
      </c>
      <c r="D31" s="87">
        <v>4.1566727738999996</v>
      </c>
      <c r="E31" s="77">
        <v>3783445</v>
      </c>
      <c r="F31" s="87">
        <v>4.1301324478000003</v>
      </c>
      <c r="G31" s="87">
        <v>4.1978117270000004</v>
      </c>
      <c r="H31" s="77">
        <v>3978313</v>
      </c>
      <c r="I31" s="87">
        <v>4.2263848873000001</v>
      </c>
      <c r="J31" s="87">
        <v>4.2263848873000001</v>
      </c>
      <c r="K31" s="78"/>
      <c r="L31" s="78"/>
    </row>
    <row r="32" spans="1:12" ht="18.899999999999999" customHeight="1" x14ac:dyDescent="0.25">
      <c r="A32" s="66" t="s">
        <v>419</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2" t="s">
        <v>458</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465</v>
      </c>
      <c r="B1" s="55"/>
      <c r="C1" s="55"/>
      <c r="D1" s="55"/>
      <c r="E1" s="55"/>
      <c r="F1" s="55"/>
      <c r="G1" s="55"/>
      <c r="H1" s="55"/>
      <c r="I1" s="55"/>
      <c r="J1" s="55"/>
    </row>
    <row r="2" spans="1:16" s="56" customFormat="1" ht="18.899999999999999" customHeight="1" x14ac:dyDescent="0.3">
      <c r="A2" s="1" t="s">
        <v>438</v>
      </c>
      <c r="B2" s="57"/>
      <c r="C2" s="57"/>
      <c r="D2" s="57"/>
      <c r="E2" s="57"/>
      <c r="F2" s="57"/>
      <c r="G2" s="57"/>
      <c r="H2" s="57"/>
      <c r="I2" s="57"/>
      <c r="J2" s="57"/>
    </row>
    <row r="3" spans="1:16" s="60" customFormat="1" ht="54" customHeight="1" x14ac:dyDescent="0.3">
      <c r="A3" s="108" t="s">
        <v>446</v>
      </c>
      <c r="B3" s="58" t="s">
        <v>448</v>
      </c>
      <c r="C3" s="58" t="s">
        <v>449</v>
      </c>
      <c r="D3" s="58" t="s">
        <v>450</v>
      </c>
      <c r="E3" s="58" t="s">
        <v>451</v>
      </c>
      <c r="F3" s="58" t="s">
        <v>455</v>
      </c>
      <c r="G3" s="58" t="s">
        <v>452</v>
      </c>
      <c r="H3" s="58" t="s">
        <v>453</v>
      </c>
      <c r="I3" s="58" t="s">
        <v>456</v>
      </c>
      <c r="J3" s="59" t="s">
        <v>454</v>
      </c>
      <c r="O3" s="61"/>
      <c r="P3" s="61"/>
    </row>
    <row r="4" spans="1:16" s="56" customFormat="1" ht="18.899999999999999" customHeight="1" x14ac:dyDescent="0.3">
      <c r="A4" s="73" t="s">
        <v>323</v>
      </c>
      <c r="B4" s="63">
        <v>15418</v>
      </c>
      <c r="C4" s="85">
        <v>3.3597733711000002</v>
      </c>
      <c r="D4" s="85">
        <v>3.7699064988000002</v>
      </c>
      <c r="E4" s="63">
        <v>18306</v>
      </c>
      <c r="F4" s="85">
        <v>3.5095858895999998</v>
      </c>
      <c r="G4" s="85">
        <v>3.7919714172000001</v>
      </c>
      <c r="H4" s="63">
        <v>22009</v>
      </c>
      <c r="I4" s="85">
        <v>3.6620632280000001</v>
      </c>
      <c r="J4" s="85">
        <v>3.8353640739000001</v>
      </c>
    </row>
    <row r="5" spans="1:16" s="56" customFormat="1" ht="18.899999999999999" customHeight="1" x14ac:dyDescent="0.3">
      <c r="A5" s="73" t="s">
        <v>344</v>
      </c>
      <c r="B5" s="63">
        <v>16534</v>
      </c>
      <c r="C5" s="85">
        <v>3.4611680970999998</v>
      </c>
      <c r="D5" s="85">
        <v>3.7871809824999998</v>
      </c>
      <c r="E5" s="63">
        <v>18980</v>
      </c>
      <c r="F5" s="85">
        <v>3.5259149173000002</v>
      </c>
      <c r="G5" s="85">
        <v>3.7569254597000001</v>
      </c>
      <c r="H5" s="63">
        <v>23775</v>
      </c>
      <c r="I5" s="85">
        <v>3.5217004888000001</v>
      </c>
      <c r="J5" s="85">
        <v>3.9114105881999999</v>
      </c>
    </row>
    <row r="6" spans="1:16" s="56" customFormat="1" ht="18.899999999999999" customHeight="1" x14ac:dyDescent="0.3">
      <c r="A6" s="73" t="s">
        <v>324</v>
      </c>
      <c r="B6" s="63">
        <v>17673</v>
      </c>
      <c r="C6" s="85">
        <v>3.1791689153</v>
      </c>
      <c r="D6" s="85">
        <v>3.6242183731000002</v>
      </c>
      <c r="E6" s="63">
        <v>20274</v>
      </c>
      <c r="F6" s="85">
        <v>3.3700132978999999</v>
      </c>
      <c r="G6" s="85">
        <v>3.7512917533999999</v>
      </c>
      <c r="H6" s="63">
        <v>25251</v>
      </c>
      <c r="I6" s="85">
        <v>3.6474071933999999</v>
      </c>
      <c r="J6" s="85">
        <v>3.8498230058999998</v>
      </c>
    </row>
    <row r="7" spans="1:16" s="56" customFormat="1" ht="18.899999999999999" customHeight="1" x14ac:dyDescent="0.3">
      <c r="A7" s="73" t="s">
        <v>339</v>
      </c>
      <c r="B7" s="63">
        <v>4708</v>
      </c>
      <c r="C7" s="85">
        <v>3.5003717472</v>
      </c>
      <c r="D7" s="85">
        <v>3.6480078766999999</v>
      </c>
      <c r="E7" s="63">
        <v>4752</v>
      </c>
      <c r="F7" s="85">
        <v>3.6780185758999999</v>
      </c>
      <c r="G7" s="85">
        <v>3.6310165081000001</v>
      </c>
      <c r="H7" s="63">
        <v>4793</v>
      </c>
      <c r="I7" s="85">
        <v>3.7299610895000002</v>
      </c>
      <c r="J7" s="85">
        <v>3.6991302267999999</v>
      </c>
    </row>
    <row r="8" spans="1:16" s="56" customFormat="1" ht="18.899999999999999" customHeight="1" x14ac:dyDescent="0.3">
      <c r="A8" s="73" t="s">
        <v>325</v>
      </c>
      <c r="B8" s="63">
        <v>21534</v>
      </c>
      <c r="C8" s="85">
        <v>3.1864456940000001</v>
      </c>
      <c r="D8" s="85">
        <v>3.6934275903999998</v>
      </c>
      <c r="E8" s="63">
        <v>26246</v>
      </c>
      <c r="F8" s="85">
        <v>3.2334606382</v>
      </c>
      <c r="G8" s="85">
        <v>3.7066478487999999</v>
      </c>
      <c r="H8" s="63">
        <v>29657</v>
      </c>
      <c r="I8" s="85">
        <v>3.2966874166000002</v>
      </c>
      <c r="J8" s="85">
        <v>3.6433274464999998</v>
      </c>
    </row>
    <row r="9" spans="1:16" s="56" customFormat="1" ht="18.899999999999999" customHeight="1" x14ac:dyDescent="0.3">
      <c r="A9" s="73" t="s">
        <v>340</v>
      </c>
      <c r="B9" s="63">
        <v>20946</v>
      </c>
      <c r="C9" s="85">
        <v>3.2130694892</v>
      </c>
      <c r="D9" s="85">
        <v>3.7072672307999999</v>
      </c>
      <c r="E9" s="63">
        <v>28520</v>
      </c>
      <c r="F9" s="85">
        <v>3.4536207314</v>
      </c>
      <c r="G9" s="85">
        <v>3.7753143893000001</v>
      </c>
      <c r="H9" s="63">
        <v>36022</v>
      </c>
      <c r="I9" s="85">
        <v>3.6400565884999998</v>
      </c>
      <c r="J9" s="85">
        <v>3.9244592275999999</v>
      </c>
    </row>
    <row r="10" spans="1:16" s="56" customFormat="1" ht="18.899999999999999" customHeight="1" x14ac:dyDescent="0.3">
      <c r="A10" s="73" t="s">
        <v>326</v>
      </c>
      <c r="B10" s="63">
        <v>18792</v>
      </c>
      <c r="C10" s="85">
        <v>3.4480733945000002</v>
      </c>
      <c r="D10" s="85">
        <v>3.6691474842999998</v>
      </c>
      <c r="E10" s="63">
        <v>21617</v>
      </c>
      <c r="F10" s="85">
        <v>3.7373789765000001</v>
      </c>
      <c r="G10" s="85">
        <v>3.8963035408</v>
      </c>
      <c r="H10" s="63">
        <v>19979</v>
      </c>
      <c r="I10" s="85">
        <v>3.7413857678000002</v>
      </c>
      <c r="J10" s="85">
        <v>3.7946556921000001</v>
      </c>
    </row>
    <row r="11" spans="1:16" s="56" customFormat="1" ht="18.899999999999999" customHeight="1" x14ac:dyDescent="0.3">
      <c r="A11" s="73" t="s">
        <v>327</v>
      </c>
      <c r="B11" s="63">
        <v>7879</v>
      </c>
      <c r="C11" s="85">
        <v>2.7548951049000001</v>
      </c>
      <c r="D11" s="85">
        <v>3.2757971468</v>
      </c>
      <c r="E11" s="63">
        <v>8227</v>
      </c>
      <c r="F11" s="85">
        <v>2.8876798877000001</v>
      </c>
      <c r="G11" s="85">
        <v>3.3346423893999999</v>
      </c>
      <c r="H11" s="63">
        <v>9687</v>
      </c>
      <c r="I11" s="85">
        <v>2.8778966131999999</v>
      </c>
      <c r="J11" s="85">
        <v>3.2149060672999998</v>
      </c>
    </row>
    <row r="12" spans="1:16" s="56" customFormat="1" ht="18.899999999999999" customHeight="1" x14ac:dyDescent="0.3">
      <c r="A12" s="73" t="s">
        <v>209</v>
      </c>
      <c r="B12" s="63">
        <v>8964</v>
      </c>
      <c r="C12" s="85">
        <v>3.4503464202999998</v>
      </c>
      <c r="D12" s="85">
        <v>3.6016462208000002</v>
      </c>
      <c r="E12" s="63">
        <v>9338</v>
      </c>
      <c r="F12" s="85">
        <v>3.5943033101999999</v>
      </c>
      <c r="G12" s="85">
        <v>3.6304471912</v>
      </c>
      <c r="H12" s="63">
        <v>9158</v>
      </c>
      <c r="I12" s="85">
        <v>3.6083530338999998</v>
      </c>
      <c r="J12" s="85">
        <v>3.5688341843</v>
      </c>
    </row>
    <row r="13" spans="1:16" s="56" customFormat="1" ht="18.899999999999999" customHeight="1" x14ac:dyDescent="0.3">
      <c r="A13" s="73" t="s">
        <v>328</v>
      </c>
      <c r="B13" s="63">
        <v>22054</v>
      </c>
      <c r="C13" s="85">
        <v>3.7899982815</v>
      </c>
      <c r="D13" s="85">
        <v>3.8660342056000001</v>
      </c>
      <c r="E13" s="63">
        <v>25079</v>
      </c>
      <c r="F13" s="85">
        <v>3.8827991949</v>
      </c>
      <c r="G13" s="85">
        <v>3.8948627453000002</v>
      </c>
      <c r="H13" s="63">
        <v>26239</v>
      </c>
      <c r="I13" s="85">
        <v>3.8439789042000001</v>
      </c>
      <c r="J13" s="85">
        <v>3.7699157253000002</v>
      </c>
    </row>
    <row r="14" spans="1:16" s="56" customFormat="1" ht="18.899999999999999" customHeight="1" x14ac:dyDescent="0.3">
      <c r="A14" s="73" t="s">
        <v>341</v>
      </c>
      <c r="B14" s="63">
        <v>23817</v>
      </c>
      <c r="C14" s="85">
        <v>3.6709309494000002</v>
      </c>
      <c r="D14" s="85">
        <v>3.8338893244999999</v>
      </c>
      <c r="E14" s="63">
        <v>30233</v>
      </c>
      <c r="F14" s="85">
        <v>3.6491249246000002</v>
      </c>
      <c r="G14" s="85">
        <v>3.8380352236999999</v>
      </c>
      <c r="H14" s="63">
        <v>31485</v>
      </c>
      <c r="I14" s="85">
        <v>3.7711103125999998</v>
      </c>
      <c r="J14" s="85">
        <v>3.7903637801999999</v>
      </c>
    </row>
    <row r="15" spans="1:16" s="56" customFormat="1" ht="18.899999999999999" customHeight="1" x14ac:dyDescent="0.3">
      <c r="A15" s="73" t="s">
        <v>329</v>
      </c>
      <c r="B15" s="63">
        <v>44073</v>
      </c>
      <c r="C15" s="85">
        <v>3.5960345952999999</v>
      </c>
      <c r="D15" s="85">
        <v>3.8930914847999998</v>
      </c>
      <c r="E15" s="63">
        <v>49002</v>
      </c>
      <c r="F15" s="85">
        <v>3.764172684</v>
      </c>
      <c r="G15" s="85">
        <v>3.8945936514000001</v>
      </c>
      <c r="H15" s="63">
        <v>52410</v>
      </c>
      <c r="I15" s="85">
        <v>3.7904100672999999</v>
      </c>
      <c r="J15" s="85">
        <v>3.8613448289000001</v>
      </c>
    </row>
    <row r="16" spans="1:16" s="56" customFormat="1" ht="18.899999999999999" customHeight="1" x14ac:dyDescent="0.3">
      <c r="A16" s="73" t="s">
        <v>342</v>
      </c>
      <c r="B16" s="63">
        <v>10352</v>
      </c>
      <c r="C16" s="85">
        <v>3.8016893132999998</v>
      </c>
      <c r="D16" s="85">
        <v>3.8634962880999999</v>
      </c>
      <c r="E16" s="63">
        <v>11689</v>
      </c>
      <c r="F16" s="85">
        <v>3.9503210543999998</v>
      </c>
      <c r="G16" s="85">
        <v>3.9938819341</v>
      </c>
      <c r="H16" s="63">
        <v>12413</v>
      </c>
      <c r="I16" s="85">
        <v>4.0859117841000003</v>
      </c>
      <c r="J16" s="85">
        <v>4.0114559636999996</v>
      </c>
    </row>
    <row r="17" spans="1:16" s="56" customFormat="1" ht="18.899999999999999" customHeight="1" x14ac:dyDescent="0.3">
      <c r="A17" s="73" t="s">
        <v>330</v>
      </c>
      <c r="B17" s="63">
        <v>6863</v>
      </c>
      <c r="C17" s="85">
        <v>3.7097297296999998</v>
      </c>
      <c r="D17" s="85">
        <v>3.7625817278999998</v>
      </c>
      <c r="E17" s="63">
        <v>7198</v>
      </c>
      <c r="F17" s="85">
        <v>3.8307610430999999</v>
      </c>
      <c r="G17" s="85">
        <v>3.9201821037000002</v>
      </c>
      <c r="H17" s="63">
        <v>7226</v>
      </c>
      <c r="I17" s="85">
        <v>3.8786902845000002</v>
      </c>
      <c r="J17" s="85">
        <v>3.8711309871999999</v>
      </c>
    </row>
    <row r="18" spans="1:16" s="56" customFormat="1" ht="18.899999999999999" customHeight="1" x14ac:dyDescent="0.3">
      <c r="A18" s="73" t="s">
        <v>331</v>
      </c>
      <c r="B18" s="63">
        <v>15465</v>
      </c>
      <c r="C18" s="85">
        <v>4.0772475613000001</v>
      </c>
      <c r="D18" s="85">
        <v>3.913783038</v>
      </c>
      <c r="E18" s="63">
        <v>15197</v>
      </c>
      <c r="F18" s="85">
        <v>4.1273764258999996</v>
      </c>
      <c r="G18" s="85">
        <v>3.8275488122999999</v>
      </c>
      <c r="H18" s="63">
        <v>15094</v>
      </c>
      <c r="I18" s="85">
        <v>4.1432884984999996</v>
      </c>
      <c r="J18" s="85">
        <v>3.7967105223000002</v>
      </c>
    </row>
    <row r="19" spans="1:16" s="56" customFormat="1" ht="18.899999999999999" customHeight="1" x14ac:dyDescent="0.3">
      <c r="A19" s="73" t="s">
        <v>332</v>
      </c>
      <c r="B19" s="63">
        <v>10645</v>
      </c>
      <c r="C19" s="85">
        <v>4.4428213688999998</v>
      </c>
      <c r="D19" s="85">
        <v>3.97924831</v>
      </c>
      <c r="E19" s="63">
        <v>11283</v>
      </c>
      <c r="F19" s="85">
        <v>4.4614472123000004</v>
      </c>
      <c r="G19" s="85">
        <v>3.9825880901000001</v>
      </c>
      <c r="H19" s="63">
        <v>11851</v>
      </c>
      <c r="I19" s="85">
        <v>4.4137802607000003</v>
      </c>
      <c r="J19" s="85">
        <v>3.8684592357000001</v>
      </c>
    </row>
    <row r="20" spans="1:16" s="56" customFormat="1" ht="18.899999999999999" customHeight="1" x14ac:dyDescent="0.3">
      <c r="A20" s="73" t="s">
        <v>333</v>
      </c>
      <c r="B20" s="63">
        <v>9857</v>
      </c>
      <c r="C20" s="85">
        <v>3.3756849314999999</v>
      </c>
      <c r="D20" s="85">
        <v>3.4838957649000002</v>
      </c>
      <c r="E20" s="63">
        <v>11118</v>
      </c>
      <c r="F20" s="85">
        <v>3.5957309185000002</v>
      </c>
      <c r="G20" s="85">
        <v>3.6507128186000002</v>
      </c>
      <c r="H20" s="63">
        <v>11889</v>
      </c>
      <c r="I20" s="85">
        <v>3.655904059</v>
      </c>
      <c r="J20" s="85">
        <v>3.6380188340999999</v>
      </c>
    </row>
    <row r="21" spans="1:16" s="56" customFormat="1" ht="18.899999999999999" customHeight="1" x14ac:dyDescent="0.3">
      <c r="A21" s="73" t="s">
        <v>334</v>
      </c>
      <c r="B21" s="63">
        <v>11723</v>
      </c>
      <c r="C21" s="85">
        <v>4.0064935065</v>
      </c>
      <c r="D21" s="85">
        <v>4.1367239762999999</v>
      </c>
      <c r="E21" s="63">
        <v>12243</v>
      </c>
      <c r="F21" s="85">
        <v>4.1685393258000003</v>
      </c>
      <c r="G21" s="85">
        <v>4.1542877615</v>
      </c>
      <c r="H21" s="63">
        <v>12453</v>
      </c>
      <c r="I21" s="85">
        <v>4.3269631688999999</v>
      </c>
      <c r="J21" s="85">
        <v>4.1825319375000003</v>
      </c>
    </row>
    <row r="22" spans="1:16" s="56" customFormat="1" ht="18.899999999999999" customHeight="1" x14ac:dyDescent="0.3">
      <c r="A22" s="73" t="s">
        <v>343</v>
      </c>
      <c r="B22" s="63">
        <v>21878</v>
      </c>
      <c r="C22" s="85">
        <v>4.0350424197999999</v>
      </c>
      <c r="D22" s="85">
        <v>4.0283960694000003</v>
      </c>
      <c r="E22" s="63">
        <v>21599</v>
      </c>
      <c r="F22" s="85">
        <v>3.9924214417999999</v>
      </c>
      <c r="G22" s="85">
        <v>3.9333640589000001</v>
      </c>
      <c r="H22" s="63">
        <v>22370</v>
      </c>
      <c r="I22" s="85">
        <v>4.0525362318999996</v>
      </c>
      <c r="J22" s="85">
        <v>3.856396691</v>
      </c>
    </row>
    <row r="23" spans="1:16" s="56" customFormat="1" ht="18.899999999999999" customHeight="1" x14ac:dyDescent="0.3">
      <c r="A23" s="73" t="s">
        <v>335</v>
      </c>
      <c r="B23" s="63">
        <v>27731</v>
      </c>
      <c r="C23" s="85">
        <v>3.3971579076</v>
      </c>
      <c r="D23" s="85">
        <v>3.6768342165000001</v>
      </c>
      <c r="E23" s="63">
        <v>32495</v>
      </c>
      <c r="F23" s="85">
        <v>3.4357157961999998</v>
      </c>
      <c r="G23" s="85">
        <v>3.7066574603000002</v>
      </c>
      <c r="H23" s="63">
        <v>30913</v>
      </c>
      <c r="I23" s="85">
        <v>3.4792346651999999</v>
      </c>
      <c r="J23" s="85">
        <v>3.5727167116</v>
      </c>
    </row>
    <row r="24" spans="1:16" s="56" customFormat="1" ht="18.899999999999999" customHeight="1" x14ac:dyDescent="0.3">
      <c r="A24" s="73" t="s">
        <v>336</v>
      </c>
      <c r="B24" s="63">
        <v>17993</v>
      </c>
      <c r="C24" s="85">
        <v>3.6916290521000001</v>
      </c>
      <c r="D24" s="85">
        <v>3.9842343255000001</v>
      </c>
      <c r="E24" s="63">
        <v>19065</v>
      </c>
      <c r="F24" s="85">
        <v>3.8398791541000001</v>
      </c>
      <c r="G24" s="85">
        <v>4.0100088387000001</v>
      </c>
      <c r="H24" s="63">
        <v>19171</v>
      </c>
      <c r="I24" s="85">
        <v>3.8878523625999999</v>
      </c>
      <c r="J24" s="85">
        <v>3.9774377373999998</v>
      </c>
    </row>
    <row r="25" spans="1:16" s="56" customFormat="1" ht="18.899999999999999" customHeight="1" x14ac:dyDescent="0.3">
      <c r="A25" s="73" t="s">
        <v>337</v>
      </c>
      <c r="B25" s="63">
        <v>39207</v>
      </c>
      <c r="C25" s="85">
        <v>3.9089730808000001</v>
      </c>
      <c r="D25" s="85">
        <v>3.9815981746000002</v>
      </c>
      <c r="E25" s="63">
        <v>42074</v>
      </c>
      <c r="F25" s="85">
        <v>3.987678893</v>
      </c>
      <c r="G25" s="85">
        <v>4.0310155326999997</v>
      </c>
      <c r="H25" s="63">
        <v>42827</v>
      </c>
      <c r="I25" s="85">
        <v>4.1167932327000001</v>
      </c>
      <c r="J25" s="85">
        <v>4.0450481595000003</v>
      </c>
    </row>
    <row r="26" spans="1:16" s="56" customFormat="1" ht="18.899999999999999" customHeight="1" x14ac:dyDescent="0.3">
      <c r="A26" s="73" t="s">
        <v>338</v>
      </c>
      <c r="B26" s="63">
        <v>15971</v>
      </c>
      <c r="C26" s="85">
        <v>4.3025323275999998</v>
      </c>
      <c r="D26" s="85">
        <v>4.4665970597999998</v>
      </c>
      <c r="E26" s="63">
        <v>16911</v>
      </c>
      <c r="F26" s="85">
        <v>4.3970358813999999</v>
      </c>
      <c r="G26" s="85">
        <v>4.5573180175000001</v>
      </c>
      <c r="H26" s="63">
        <v>15410</v>
      </c>
      <c r="I26" s="85">
        <v>4.0897027600999998</v>
      </c>
      <c r="J26" s="85">
        <v>4.1731807725000003</v>
      </c>
    </row>
    <row r="27" spans="1:16" s="56" customFormat="1" ht="18.899999999999999" customHeight="1" x14ac:dyDescent="0.3">
      <c r="A27" s="74" t="s">
        <v>174</v>
      </c>
      <c r="B27" s="75">
        <v>410077</v>
      </c>
      <c r="C27" s="86">
        <v>3.6026338215</v>
      </c>
      <c r="D27" s="86">
        <v>3.8919731533999999</v>
      </c>
      <c r="E27" s="75">
        <v>461446</v>
      </c>
      <c r="F27" s="86">
        <v>3.7039242913999999</v>
      </c>
      <c r="G27" s="86">
        <v>3.9058363514000001</v>
      </c>
      <c r="H27" s="75">
        <v>492082</v>
      </c>
      <c r="I27" s="86">
        <v>3.7571255144000002</v>
      </c>
      <c r="J27" s="86">
        <v>3.8756011387</v>
      </c>
    </row>
    <row r="28" spans="1:16" ht="18.899999999999999" customHeight="1" x14ac:dyDescent="0.25">
      <c r="A28" s="76" t="s">
        <v>29</v>
      </c>
      <c r="B28" s="77">
        <v>3428896</v>
      </c>
      <c r="C28" s="87">
        <v>4.0091105094000001</v>
      </c>
      <c r="D28" s="87">
        <v>4.1566727738999996</v>
      </c>
      <c r="E28" s="77">
        <v>3783445</v>
      </c>
      <c r="F28" s="87">
        <v>4.1301324478000003</v>
      </c>
      <c r="G28" s="87">
        <v>4.1978117270000004</v>
      </c>
      <c r="H28" s="77">
        <v>3978313</v>
      </c>
      <c r="I28" s="87">
        <v>4.2263848873000001</v>
      </c>
      <c r="J28" s="87">
        <v>4.2263848873000001</v>
      </c>
      <c r="K28" s="78"/>
      <c r="L28" s="78"/>
    </row>
    <row r="29" spans="1:16" ht="18.899999999999999" customHeight="1" x14ac:dyDescent="0.25">
      <c r="A29" s="66" t="s">
        <v>419</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2" t="s">
        <v>458</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466</v>
      </c>
      <c r="B1" s="55"/>
      <c r="C1" s="55"/>
      <c r="D1" s="55"/>
      <c r="E1" s="55"/>
      <c r="F1" s="55"/>
      <c r="G1" s="55"/>
      <c r="H1" s="55"/>
      <c r="I1" s="55"/>
      <c r="J1" s="55"/>
    </row>
    <row r="2" spans="1:16" s="56" customFormat="1" ht="18.899999999999999" customHeight="1" x14ac:dyDescent="0.3">
      <c r="A2" s="1" t="s">
        <v>438</v>
      </c>
      <c r="B2" s="57"/>
      <c r="C2" s="57"/>
      <c r="D2" s="57"/>
      <c r="E2" s="57"/>
      <c r="F2" s="57"/>
      <c r="G2" s="57"/>
      <c r="H2" s="57"/>
      <c r="I2" s="57"/>
      <c r="J2" s="57"/>
    </row>
    <row r="3" spans="1:16" s="60" customFormat="1" ht="54" customHeight="1" x14ac:dyDescent="0.3">
      <c r="A3" s="108" t="s">
        <v>446</v>
      </c>
      <c r="B3" s="58" t="s">
        <v>448</v>
      </c>
      <c r="C3" s="58" t="s">
        <v>449</v>
      </c>
      <c r="D3" s="58" t="s">
        <v>450</v>
      </c>
      <c r="E3" s="58" t="s">
        <v>451</v>
      </c>
      <c r="F3" s="58" t="s">
        <v>455</v>
      </c>
      <c r="G3" s="58" t="s">
        <v>452</v>
      </c>
      <c r="H3" s="58" t="s">
        <v>453</v>
      </c>
      <c r="I3" s="58" t="s">
        <v>456</v>
      </c>
      <c r="J3" s="59" t="s">
        <v>454</v>
      </c>
      <c r="O3" s="61"/>
      <c r="P3" s="61"/>
    </row>
    <row r="4" spans="1:16" s="56" customFormat="1" ht="18.899999999999999" customHeight="1" x14ac:dyDescent="0.3">
      <c r="A4" s="73" t="s">
        <v>345</v>
      </c>
      <c r="B4" s="63">
        <v>30776</v>
      </c>
      <c r="C4" s="85">
        <v>3.4336717616999999</v>
      </c>
      <c r="D4" s="85">
        <v>3.6003004946999999</v>
      </c>
      <c r="E4" s="63">
        <v>36303</v>
      </c>
      <c r="F4" s="85">
        <v>3.6870810481</v>
      </c>
      <c r="G4" s="85">
        <v>3.7784693078</v>
      </c>
      <c r="H4" s="63">
        <v>44432</v>
      </c>
      <c r="I4" s="85">
        <v>3.8941279578999999</v>
      </c>
      <c r="J4" s="85">
        <v>3.9595707039999999</v>
      </c>
    </row>
    <row r="5" spans="1:16" s="56" customFormat="1" ht="18.899999999999999" customHeight="1" x14ac:dyDescent="0.3">
      <c r="A5" s="73" t="s">
        <v>353</v>
      </c>
      <c r="B5" s="63">
        <v>26747</v>
      </c>
      <c r="C5" s="85">
        <v>4.5013463480000002</v>
      </c>
      <c r="D5" s="85">
        <v>4.0216966917999999</v>
      </c>
      <c r="E5" s="63">
        <v>28522</v>
      </c>
      <c r="F5" s="85">
        <v>4.6711431378999997</v>
      </c>
      <c r="G5" s="85">
        <v>4.1236621816000003</v>
      </c>
      <c r="H5" s="63">
        <v>30477</v>
      </c>
      <c r="I5" s="85">
        <v>4.7919811321000001</v>
      </c>
      <c r="J5" s="85">
        <v>4.1144090560000004</v>
      </c>
    </row>
    <row r="6" spans="1:16" s="56" customFormat="1" ht="18.899999999999999" customHeight="1" x14ac:dyDescent="0.3">
      <c r="A6" s="73" t="s">
        <v>346</v>
      </c>
      <c r="B6" s="63">
        <v>22841</v>
      </c>
      <c r="C6" s="85">
        <v>4.0809362158000004</v>
      </c>
      <c r="D6" s="85">
        <v>4.1008618952999996</v>
      </c>
      <c r="E6" s="63">
        <v>26578</v>
      </c>
      <c r="F6" s="85">
        <v>4.3055240564000004</v>
      </c>
      <c r="G6" s="85">
        <v>4.205256501</v>
      </c>
      <c r="H6" s="63">
        <v>28292</v>
      </c>
      <c r="I6" s="85">
        <v>4.3062404871000002</v>
      </c>
      <c r="J6" s="85">
        <v>4.1183709543000004</v>
      </c>
    </row>
    <row r="7" spans="1:16" s="56" customFormat="1" ht="18.899999999999999" customHeight="1" x14ac:dyDescent="0.3">
      <c r="A7" s="73" t="s">
        <v>354</v>
      </c>
      <c r="B7" s="63">
        <v>44501</v>
      </c>
      <c r="C7" s="85">
        <v>3.8814653293000001</v>
      </c>
      <c r="D7" s="85">
        <v>3.9504338750999999</v>
      </c>
      <c r="E7" s="63">
        <v>48956</v>
      </c>
      <c r="F7" s="85">
        <v>4.1668227082999998</v>
      </c>
      <c r="G7" s="85">
        <v>3.9892972587000002</v>
      </c>
      <c r="H7" s="63">
        <v>52538</v>
      </c>
      <c r="I7" s="85">
        <v>4.2898669062000003</v>
      </c>
      <c r="J7" s="85">
        <v>4.0502871142999997</v>
      </c>
    </row>
    <row r="8" spans="1:16" s="56" customFormat="1" ht="18.899999999999999" customHeight="1" x14ac:dyDescent="0.3">
      <c r="A8" s="73" t="s">
        <v>355</v>
      </c>
      <c r="B8" s="63">
        <v>12379</v>
      </c>
      <c r="C8" s="85">
        <v>4.0653530377999996</v>
      </c>
      <c r="D8" s="85">
        <v>4.0655658584000003</v>
      </c>
      <c r="E8" s="63">
        <v>11988</v>
      </c>
      <c r="F8" s="85">
        <v>3.9774386198</v>
      </c>
      <c r="G8" s="85">
        <v>3.8354599176000002</v>
      </c>
      <c r="H8" s="63">
        <v>12451</v>
      </c>
      <c r="I8" s="85">
        <v>4.1964947758999998</v>
      </c>
      <c r="J8" s="85">
        <v>3.9613582394</v>
      </c>
    </row>
    <row r="9" spans="1:16" s="56" customFormat="1" ht="18.899999999999999" customHeight="1" x14ac:dyDescent="0.3">
      <c r="A9" s="73" t="s">
        <v>356</v>
      </c>
      <c r="B9" s="63">
        <v>50877</v>
      </c>
      <c r="C9" s="85">
        <v>3.9163266876999998</v>
      </c>
      <c r="D9" s="85">
        <v>4.1204211704000002</v>
      </c>
      <c r="E9" s="63">
        <v>53836</v>
      </c>
      <c r="F9" s="85">
        <v>4.0185116070999998</v>
      </c>
      <c r="G9" s="85">
        <v>4.0154038380000001</v>
      </c>
      <c r="H9" s="63">
        <v>58226</v>
      </c>
      <c r="I9" s="85">
        <v>4.1664400716000003</v>
      </c>
      <c r="J9" s="85">
        <v>4.0954020535</v>
      </c>
    </row>
    <row r="10" spans="1:16" s="56" customFormat="1" ht="18.899999999999999" customHeight="1" x14ac:dyDescent="0.3">
      <c r="A10" s="73" t="s">
        <v>347</v>
      </c>
      <c r="B10" s="63">
        <v>9406</v>
      </c>
      <c r="C10" s="85">
        <v>4.0877879183000001</v>
      </c>
      <c r="D10" s="85">
        <v>3.9382602825999999</v>
      </c>
      <c r="E10" s="63">
        <v>9811</v>
      </c>
      <c r="F10" s="85">
        <v>4.1748936170000004</v>
      </c>
      <c r="G10" s="85">
        <v>3.9255165956</v>
      </c>
      <c r="H10" s="63">
        <v>10443</v>
      </c>
      <c r="I10" s="85">
        <v>4.3841309824000003</v>
      </c>
      <c r="J10" s="85">
        <v>4.0571042553999996</v>
      </c>
    </row>
    <row r="11" spans="1:16" s="56" customFormat="1" ht="18.899999999999999" customHeight="1" x14ac:dyDescent="0.3">
      <c r="A11" s="73" t="s">
        <v>348</v>
      </c>
      <c r="B11" s="63">
        <v>20101</v>
      </c>
      <c r="C11" s="85">
        <v>4.6177348954999999</v>
      </c>
      <c r="D11" s="85">
        <v>3.9472225359999999</v>
      </c>
      <c r="E11" s="63">
        <v>22355</v>
      </c>
      <c r="F11" s="85">
        <v>4.8450368444</v>
      </c>
      <c r="G11" s="85">
        <v>4.1801450304000003</v>
      </c>
      <c r="H11" s="63">
        <v>23085</v>
      </c>
      <c r="I11" s="85">
        <v>4.8093750000000002</v>
      </c>
      <c r="J11" s="85">
        <v>4.0709173291000003</v>
      </c>
    </row>
    <row r="12" spans="1:16" s="56" customFormat="1" ht="18.899999999999999" customHeight="1" x14ac:dyDescent="0.3">
      <c r="A12" s="73" t="s">
        <v>349</v>
      </c>
      <c r="B12" s="63">
        <v>26128</v>
      </c>
      <c r="C12" s="85">
        <v>4.1972690762999996</v>
      </c>
      <c r="D12" s="85">
        <v>4.2275427214999999</v>
      </c>
      <c r="E12" s="63">
        <v>29174</v>
      </c>
      <c r="F12" s="85">
        <v>4.3837716003000002</v>
      </c>
      <c r="G12" s="85">
        <v>4.2707144474999996</v>
      </c>
      <c r="H12" s="63">
        <v>31570</v>
      </c>
      <c r="I12" s="85">
        <v>4.4259077526999997</v>
      </c>
      <c r="J12" s="85">
        <v>4.2989902325999996</v>
      </c>
    </row>
    <row r="13" spans="1:16" s="56" customFormat="1" ht="18.899999999999999" customHeight="1" x14ac:dyDescent="0.3">
      <c r="A13" s="73" t="s">
        <v>350</v>
      </c>
      <c r="B13" s="63">
        <v>12351</v>
      </c>
      <c r="C13" s="85">
        <v>4.2067438692000003</v>
      </c>
      <c r="D13" s="85">
        <v>3.9897180739000002</v>
      </c>
      <c r="E13" s="63">
        <v>13395</v>
      </c>
      <c r="F13" s="85">
        <v>4.5810533515999996</v>
      </c>
      <c r="G13" s="85">
        <v>4.1674259686999999</v>
      </c>
      <c r="H13" s="63">
        <v>13544</v>
      </c>
      <c r="I13" s="85">
        <v>4.5086551264999999</v>
      </c>
      <c r="J13" s="85">
        <v>4.0684888911000003</v>
      </c>
    </row>
    <row r="14" spans="1:16" s="56" customFormat="1" ht="18.899999999999999" customHeight="1" x14ac:dyDescent="0.3">
      <c r="A14" s="73" t="s">
        <v>357</v>
      </c>
      <c r="B14" s="63">
        <v>20315</v>
      </c>
      <c r="C14" s="85">
        <v>4.4746696034999998</v>
      </c>
      <c r="D14" s="85">
        <v>4.808532574</v>
      </c>
      <c r="E14" s="63">
        <v>23210</v>
      </c>
      <c r="F14" s="85">
        <v>4.7855670103000003</v>
      </c>
      <c r="G14" s="85">
        <v>4.9920896467000002</v>
      </c>
      <c r="H14" s="63">
        <v>25793</v>
      </c>
      <c r="I14" s="85">
        <v>5.1085363438</v>
      </c>
      <c r="J14" s="85">
        <v>5.2285151997000003</v>
      </c>
    </row>
    <row r="15" spans="1:16" s="56" customFormat="1" ht="18.899999999999999" customHeight="1" x14ac:dyDescent="0.3">
      <c r="A15" s="73" t="s">
        <v>351</v>
      </c>
      <c r="B15" s="63">
        <v>37214</v>
      </c>
      <c r="C15" s="85">
        <v>4.9804603853999998</v>
      </c>
      <c r="D15" s="85">
        <v>4.8417063575999997</v>
      </c>
      <c r="E15" s="63">
        <v>39180</v>
      </c>
      <c r="F15" s="85">
        <v>5.0463678516000003</v>
      </c>
      <c r="G15" s="85">
        <v>4.7387296705999997</v>
      </c>
      <c r="H15" s="63">
        <v>39946</v>
      </c>
      <c r="I15" s="85">
        <v>5.0647901610000003</v>
      </c>
      <c r="J15" s="85">
        <v>4.6516388318999997</v>
      </c>
    </row>
    <row r="16" spans="1:16" s="56" customFormat="1" ht="18.899999999999999" customHeight="1" x14ac:dyDescent="0.3">
      <c r="A16" s="73" t="s">
        <v>358</v>
      </c>
      <c r="B16" s="63">
        <v>22334</v>
      </c>
      <c r="C16" s="85">
        <v>4.6999158248999997</v>
      </c>
      <c r="D16" s="85">
        <v>4.8871557173999998</v>
      </c>
      <c r="E16" s="63">
        <v>21597</v>
      </c>
      <c r="F16" s="85">
        <v>4.8587176603</v>
      </c>
      <c r="G16" s="85">
        <v>4.8716531331999997</v>
      </c>
      <c r="H16" s="63">
        <v>22582</v>
      </c>
      <c r="I16" s="85">
        <v>4.7213046204999998</v>
      </c>
      <c r="J16" s="85">
        <v>4.6840046304999996</v>
      </c>
    </row>
    <row r="17" spans="1:16" s="56" customFormat="1" ht="18.899999999999999" customHeight="1" x14ac:dyDescent="0.3">
      <c r="A17" s="73" t="s">
        <v>359</v>
      </c>
      <c r="B17" s="63">
        <v>24211</v>
      </c>
      <c r="C17" s="85">
        <v>5.3375220459000001</v>
      </c>
      <c r="D17" s="85">
        <v>5.8245822788000003</v>
      </c>
      <c r="E17" s="63">
        <v>24164</v>
      </c>
      <c r="F17" s="85">
        <v>5.2690798080999999</v>
      </c>
      <c r="G17" s="85">
        <v>5.5078469934000003</v>
      </c>
      <c r="H17" s="63">
        <v>24436</v>
      </c>
      <c r="I17" s="85">
        <v>5.3918799647000002</v>
      </c>
      <c r="J17" s="85">
        <v>5.6089765620999996</v>
      </c>
    </row>
    <row r="18" spans="1:16" s="56" customFormat="1" ht="18.899999999999999" customHeight="1" x14ac:dyDescent="0.3">
      <c r="A18" s="73" t="s">
        <v>352</v>
      </c>
      <c r="B18" s="63">
        <v>6025</v>
      </c>
      <c r="C18" s="85">
        <v>3.7099753695</v>
      </c>
      <c r="D18" s="85">
        <v>4.2910212080000001</v>
      </c>
      <c r="E18" s="63">
        <v>6847</v>
      </c>
      <c r="F18" s="85">
        <v>3.8596392333999998</v>
      </c>
      <c r="G18" s="85">
        <v>4.4264303285000004</v>
      </c>
      <c r="H18" s="63">
        <v>9397</v>
      </c>
      <c r="I18" s="85">
        <v>4.2616780045000002</v>
      </c>
      <c r="J18" s="85">
        <v>4.9932582606000002</v>
      </c>
    </row>
    <row r="19" spans="1:16" s="56" customFormat="1" ht="18.899999999999999" customHeight="1" x14ac:dyDescent="0.3">
      <c r="A19" s="74" t="s">
        <v>49</v>
      </c>
      <c r="B19" s="75">
        <v>366206</v>
      </c>
      <c r="C19" s="86">
        <v>4.2217841414999997</v>
      </c>
      <c r="D19" s="86">
        <v>4.2988920692999999</v>
      </c>
      <c r="E19" s="75">
        <v>395916</v>
      </c>
      <c r="F19" s="86">
        <v>4.3870267156000002</v>
      </c>
      <c r="G19" s="86">
        <v>4.2981925745999998</v>
      </c>
      <c r="H19" s="75">
        <v>427212</v>
      </c>
      <c r="I19" s="86">
        <v>4.4826240241999997</v>
      </c>
      <c r="J19" s="86">
        <v>4.3190950177999996</v>
      </c>
    </row>
    <row r="20" spans="1:16" ht="18.899999999999999" customHeight="1" x14ac:dyDescent="0.25">
      <c r="A20" s="76" t="s">
        <v>29</v>
      </c>
      <c r="B20" s="77">
        <v>3428896</v>
      </c>
      <c r="C20" s="87">
        <v>4.0091105094000001</v>
      </c>
      <c r="D20" s="87">
        <v>4.1566727738999996</v>
      </c>
      <c r="E20" s="77">
        <v>3783445</v>
      </c>
      <c r="F20" s="87">
        <v>4.1301324478000003</v>
      </c>
      <c r="G20" s="87">
        <v>4.1978117270000004</v>
      </c>
      <c r="H20" s="77">
        <v>3978313</v>
      </c>
      <c r="I20" s="87">
        <v>4.2263848873000001</v>
      </c>
      <c r="J20" s="87">
        <v>4.2263848873000001</v>
      </c>
      <c r="K20" s="78"/>
      <c r="L20" s="78"/>
    </row>
    <row r="21" spans="1:16" ht="18.899999999999999" customHeight="1" x14ac:dyDescent="0.25">
      <c r="A21" s="66" t="s">
        <v>419</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2" t="s">
        <v>458</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467</v>
      </c>
      <c r="B1" s="55"/>
      <c r="C1" s="55"/>
      <c r="D1" s="55"/>
      <c r="E1" s="55"/>
      <c r="F1" s="55"/>
      <c r="G1" s="55"/>
      <c r="H1" s="55"/>
      <c r="I1" s="55"/>
      <c r="J1" s="55"/>
    </row>
    <row r="2" spans="1:16" s="56" customFormat="1" ht="18.899999999999999" customHeight="1" x14ac:dyDescent="0.3">
      <c r="A2" s="1" t="s">
        <v>438</v>
      </c>
      <c r="B2" s="57"/>
      <c r="C2" s="57"/>
      <c r="D2" s="57"/>
      <c r="E2" s="57"/>
      <c r="F2" s="57"/>
      <c r="G2" s="57"/>
      <c r="H2" s="57"/>
      <c r="I2" s="57"/>
      <c r="J2" s="57"/>
    </row>
    <row r="3" spans="1:16" s="60" customFormat="1" ht="54" customHeight="1" x14ac:dyDescent="0.3">
      <c r="A3" s="108" t="s">
        <v>446</v>
      </c>
      <c r="B3" s="58" t="s">
        <v>448</v>
      </c>
      <c r="C3" s="58" t="s">
        <v>449</v>
      </c>
      <c r="D3" s="58" t="s">
        <v>450</v>
      </c>
      <c r="E3" s="58" t="s">
        <v>451</v>
      </c>
      <c r="F3" s="58" t="s">
        <v>455</v>
      </c>
      <c r="G3" s="58" t="s">
        <v>452</v>
      </c>
      <c r="H3" s="58" t="s">
        <v>453</v>
      </c>
      <c r="I3" s="58" t="s">
        <v>456</v>
      </c>
      <c r="J3" s="59" t="s">
        <v>454</v>
      </c>
      <c r="O3" s="61"/>
      <c r="P3" s="61"/>
    </row>
    <row r="4" spans="1:16" s="56" customFormat="1" ht="18.899999999999999" customHeight="1" x14ac:dyDescent="0.3">
      <c r="A4" s="73" t="s">
        <v>375</v>
      </c>
      <c r="B4" s="63">
        <v>48152</v>
      </c>
      <c r="C4" s="85">
        <v>4.1933292694000004</v>
      </c>
      <c r="D4" s="85">
        <v>4.5133514214000003</v>
      </c>
      <c r="E4" s="63">
        <v>52078</v>
      </c>
      <c r="F4" s="85">
        <v>4.4152607036999996</v>
      </c>
      <c r="G4" s="85">
        <v>4.6572284690999997</v>
      </c>
      <c r="H4" s="63">
        <v>51874</v>
      </c>
      <c r="I4" s="85">
        <v>4.4769137826999996</v>
      </c>
      <c r="J4" s="85">
        <v>4.6697509088000002</v>
      </c>
    </row>
    <row r="5" spans="1:16" s="56" customFormat="1" ht="18.899999999999999" customHeight="1" x14ac:dyDescent="0.3">
      <c r="A5" s="73" t="s">
        <v>360</v>
      </c>
      <c r="B5" s="63">
        <v>44721</v>
      </c>
      <c r="C5" s="85">
        <v>4.1047269389999999</v>
      </c>
      <c r="D5" s="85">
        <v>4.0969648989999996</v>
      </c>
      <c r="E5" s="63">
        <v>47510</v>
      </c>
      <c r="F5" s="85">
        <v>4.3242013288000001</v>
      </c>
      <c r="G5" s="85">
        <v>4.2917452123000004</v>
      </c>
      <c r="H5" s="63">
        <v>46089</v>
      </c>
      <c r="I5" s="85">
        <v>4.3595346197999998</v>
      </c>
      <c r="J5" s="85">
        <v>4.2208854483999998</v>
      </c>
    </row>
    <row r="6" spans="1:16" s="56" customFormat="1" ht="18.899999999999999" customHeight="1" x14ac:dyDescent="0.3">
      <c r="A6" s="73" t="s">
        <v>393</v>
      </c>
      <c r="B6" s="63">
        <v>32340</v>
      </c>
      <c r="C6" s="85">
        <v>4.3916349810000002</v>
      </c>
      <c r="D6" s="85">
        <v>4.6788738830999996</v>
      </c>
      <c r="E6" s="63">
        <v>36385</v>
      </c>
      <c r="F6" s="85">
        <v>4.3847915159999999</v>
      </c>
      <c r="G6" s="85">
        <v>4.6931365450999998</v>
      </c>
      <c r="H6" s="63">
        <v>41214</v>
      </c>
      <c r="I6" s="85">
        <v>4.4363832077999996</v>
      </c>
      <c r="J6" s="85">
        <v>4.6291420958999998</v>
      </c>
    </row>
    <row r="7" spans="1:16" s="56" customFormat="1" ht="18.899999999999999" customHeight="1" x14ac:dyDescent="0.3">
      <c r="A7" s="73" t="s">
        <v>361</v>
      </c>
      <c r="B7" s="63">
        <v>30756</v>
      </c>
      <c r="C7" s="85">
        <v>4.1128644021999996</v>
      </c>
      <c r="D7" s="85">
        <v>4.0412580317</v>
      </c>
      <c r="E7" s="63">
        <v>31412</v>
      </c>
      <c r="F7" s="85">
        <v>4.0235685923000002</v>
      </c>
      <c r="G7" s="85">
        <v>3.9211041808</v>
      </c>
      <c r="H7" s="63">
        <v>33503</v>
      </c>
      <c r="I7" s="85">
        <v>4.0683667273999999</v>
      </c>
      <c r="J7" s="85">
        <v>4.0153776781000001</v>
      </c>
    </row>
    <row r="8" spans="1:16" s="56" customFormat="1" ht="18.899999999999999" customHeight="1" x14ac:dyDescent="0.3">
      <c r="A8" s="73" t="s">
        <v>362</v>
      </c>
      <c r="B8" s="63">
        <v>34347</v>
      </c>
      <c r="C8" s="85">
        <v>4.6016881028999999</v>
      </c>
      <c r="D8" s="85">
        <v>4.4948634873</v>
      </c>
      <c r="E8" s="63">
        <v>33867</v>
      </c>
      <c r="F8" s="85">
        <v>4.5989951113999998</v>
      </c>
      <c r="G8" s="85">
        <v>4.3927203991999999</v>
      </c>
      <c r="H8" s="63">
        <v>34618</v>
      </c>
      <c r="I8" s="85">
        <v>4.7144218984000004</v>
      </c>
      <c r="J8" s="85">
        <v>4.5031385741000003</v>
      </c>
    </row>
    <row r="9" spans="1:16" s="56" customFormat="1" ht="18.899999999999999" customHeight="1" x14ac:dyDescent="0.3">
      <c r="A9" s="73" t="s">
        <v>374</v>
      </c>
      <c r="B9" s="63">
        <v>25212</v>
      </c>
      <c r="C9" s="85">
        <v>4.5142345568</v>
      </c>
      <c r="D9" s="85">
        <v>4.7930359024999998</v>
      </c>
      <c r="E9" s="63">
        <v>27783</v>
      </c>
      <c r="F9" s="85">
        <v>4.8009331260000003</v>
      </c>
      <c r="G9" s="85">
        <v>4.9155167274</v>
      </c>
      <c r="H9" s="63">
        <v>30266</v>
      </c>
      <c r="I9" s="85">
        <v>4.9325293350999999</v>
      </c>
      <c r="J9" s="85">
        <v>4.9115695222999998</v>
      </c>
    </row>
    <row r="10" spans="1:16" s="56" customFormat="1" ht="18.899999999999999" customHeight="1" x14ac:dyDescent="0.3">
      <c r="A10" s="73" t="s">
        <v>363</v>
      </c>
      <c r="B10" s="63">
        <v>17458</v>
      </c>
      <c r="C10" s="85">
        <v>4.5134436401000002</v>
      </c>
      <c r="D10" s="85">
        <v>4.3003440614999997</v>
      </c>
      <c r="E10" s="63">
        <v>17726</v>
      </c>
      <c r="F10" s="85">
        <v>4.7206391478</v>
      </c>
      <c r="G10" s="85">
        <v>4.3781853771000003</v>
      </c>
      <c r="H10" s="63">
        <v>17684</v>
      </c>
      <c r="I10" s="85">
        <v>4.8185286103999996</v>
      </c>
      <c r="J10" s="85">
        <v>4.3847116342000003</v>
      </c>
    </row>
    <row r="11" spans="1:16" s="56" customFormat="1" ht="18.899999999999999" customHeight="1" x14ac:dyDescent="0.3">
      <c r="A11" s="73" t="s">
        <v>364</v>
      </c>
      <c r="B11" s="63">
        <v>19859</v>
      </c>
      <c r="C11" s="85">
        <v>4.7957015213999998</v>
      </c>
      <c r="D11" s="85">
        <v>4.4367261807</v>
      </c>
      <c r="E11" s="63">
        <v>21094</v>
      </c>
      <c r="F11" s="85">
        <v>5.1448780487999999</v>
      </c>
      <c r="G11" s="85">
        <v>4.7343159655999996</v>
      </c>
      <c r="H11" s="63">
        <v>20102</v>
      </c>
      <c r="I11" s="85">
        <v>5.1649537512999997</v>
      </c>
      <c r="J11" s="85">
        <v>4.7194142175999998</v>
      </c>
    </row>
    <row r="12" spans="1:16" s="56" customFormat="1" ht="18.899999999999999" customHeight="1" x14ac:dyDescent="0.3">
      <c r="A12" s="73" t="s">
        <v>365</v>
      </c>
      <c r="B12" s="63">
        <v>36004</v>
      </c>
      <c r="C12" s="85">
        <v>4.2228477597999996</v>
      </c>
      <c r="D12" s="85">
        <v>4.1426156744</v>
      </c>
      <c r="E12" s="63">
        <v>38533</v>
      </c>
      <c r="F12" s="85">
        <v>4.3658508951000004</v>
      </c>
      <c r="G12" s="85">
        <v>4.2152825009999999</v>
      </c>
      <c r="H12" s="63">
        <v>41096</v>
      </c>
      <c r="I12" s="85">
        <v>4.5140597539999998</v>
      </c>
      <c r="J12" s="85">
        <v>4.3269896011000002</v>
      </c>
    </row>
    <row r="13" spans="1:16" s="56" customFormat="1" ht="18.899999999999999" customHeight="1" x14ac:dyDescent="0.3">
      <c r="A13" s="73" t="s">
        <v>366</v>
      </c>
      <c r="B13" s="63">
        <v>45439</v>
      </c>
      <c r="C13" s="85">
        <v>4.5091793192000003</v>
      </c>
      <c r="D13" s="85">
        <v>4.5286192880999998</v>
      </c>
      <c r="E13" s="63">
        <v>45636</v>
      </c>
      <c r="F13" s="85">
        <v>4.5773319959999998</v>
      </c>
      <c r="G13" s="85">
        <v>4.5008582704000002</v>
      </c>
      <c r="H13" s="63">
        <v>45883</v>
      </c>
      <c r="I13" s="85">
        <v>4.6977577556999996</v>
      </c>
      <c r="J13" s="85">
        <v>4.5741859334999999</v>
      </c>
    </row>
    <row r="14" spans="1:16" s="56" customFormat="1" ht="18.899999999999999" customHeight="1" x14ac:dyDescent="0.3">
      <c r="A14" s="73" t="s">
        <v>367</v>
      </c>
      <c r="B14" s="63">
        <v>40005</v>
      </c>
      <c r="C14" s="85">
        <v>4.6625874125999998</v>
      </c>
      <c r="D14" s="85">
        <v>4.6353234458000001</v>
      </c>
      <c r="E14" s="63">
        <v>40217</v>
      </c>
      <c r="F14" s="85">
        <v>4.8413386301000001</v>
      </c>
      <c r="G14" s="85">
        <v>4.7918775095999999</v>
      </c>
      <c r="H14" s="63">
        <v>37809</v>
      </c>
      <c r="I14" s="85">
        <v>4.7208140841999997</v>
      </c>
      <c r="J14" s="85">
        <v>4.5426487032000002</v>
      </c>
    </row>
    <row r="15" spans="1:16" s="56" customFormat="1" ht="18.899999999999999" customHeight="1" x14ac:dyDescent="0.3">
      <c r="A15" s="73" t="s">
        <v>368</v>
      </c>
      <c r="B15" s="63">
        <v>32904</v>
      </c>
      <c r="C15" s="85">
        <v>4.9375750299999996</v>
      </c>
      <c r="D15" s="85">
        <v>4.6390457687</v>
      </c>
      <c r="E15" s="63">
        <v>33963</v>
      </c>
      <c r="F15" s="85">
        <v>4.9559317086999997</v>
      </c>
      <c r="G15" s="85">
        <v>4.6425661505000004</v>
      </c>
      <c r="H15" s="63">
        <v>35522</v>
      </c>
      <c r="I15" s="85">
        <v>4.9841448015000003</v>
      </c>
      <c r="J15" s="85">
        <v>4.7597654345000002</v>
      </c>
    </row>
    <row r="16" spans="1:16" s="56" customFormat="1" ht="18.899999999999999" customHeight="1" x14ac:dyDescent="0.3">
      <c r="A16" s="73" t="s">
        <v>369</v>
      </c>
      <c r="B16" s="63">
        <v>18296</v>
      </c>
      <c r="C16" s="85">
        <v>4.8210803688999997</v>
      </c>
      <c r="D16" s="85">
        <v>4.6468380058000003</v>
      </c>
      <c r="E16" s="63">
        <v>17332</v>
      </c>
      <c r="F16" s="85">
        <v>4.6666666667000003</v>
      </c>
      <c r="G16" s="85">
        <v>4.3587586743999998</v>
      </c>
      <c r="H16" s="63">
        <v>15848</v>
      </c>
      <c r="I16" s="85">
        <v>4.4869762173999996</v>
      </c>
      <c r="J16" s="85">
        <v>4.2061410329999998</v>
      </c>
    </row>
    <row r="17" spans="1:12" s="56" customFormat="1" ht="18.899999999999999" customHeight="1" x14ac:dyDescent="0.3">
      <c r="A17" s="73" t="s">
        <v>373</v>
      </c>
      <c r="B17" s="63">
        <v>25185</v>
      </c>
      <c r="C17" s="85">
        <v>4.6943150047</v>
      </c>
      <c r="D17" s="85">
        <v>4.9561202491999996</v>
      </c>
      <c r="E17" s="63">
        <v>26667</v>
      </c>
      <c r="F17" s="85">
        <v>4.8135379060999997</v>
      </c>
      <c r="G17" s="85">
        <v>5.0370799518</v>
      </c>
      <c r="H17" s="63">
        <v>26056</v>
      </c>
      <c r="I17" s="85">
        <v>4.8332405861999996</v>
      </c>
      <c r="J17" s="85">
        <v>4.9665227769999998</v>
      </c>
    </row>
    <row r="18" spans="1:12" s="56" customFormat="1" ht="18.899999999999999" customHeight="1" x14ac:dyDescent="0.3">
      <c r="A18" s="73" t="s">
        <v>370</v>
      </c>
      <c r="B18" s="63">
        <v>24066</v>
      </c>
      <c r="C18" s="85">
        <v>4.5279397929999998</v>
      </c>
      <c r="D18" s="85">
        <v>4.6080645516000001</v>
      </c>
      <c r="E18" s="63">
        <v>24475</v>
      </c>
      <c r="F18" s="85">
        <v>4.6958940906000004</v>
      </c>
      <c r="G18" s="85">
        <v>4.6365824196999998</v>
      </c>
      <c r="H18" s="63">
        <v>25306</v>
      </c>
      <c r="I18" s="85">
        <v>4.7451715732000004</v>
      </c>
      <c r="J18" s="85">
        <v>4.6455959205999999</v>
      </c>
    </row>
    <row r="19" spans="1:12" s="56" customFormat="1" ht="18.899999999999999" customHeight="1" x14ac:dyDescent="0.3">
      <c r="A19" s="73" t="s">
        <v>371</v>
      </c>
      <c r="B19" s="63">
        <v>33402</v>
      </c>
      <c r="C19" s="85">
        <v>5.0364897467</v>
      </c>
      <c r="D19" s="85">
        <v>5.2061885396000003</v>
      </c>
      <c r="E19" s="63">
        <v>29244</v>
      </c>
      <c r="F19" s="85">
        <v>4.8594217347999997</v>
      </c>
      <c r="G19" s="85">
        <v>4.8823173565999998</v>
      </c>
      <c r="H19" s="63">
        <v>28379</v>
      </c>
      <c r="I19" s="85">
        <v>4.9570305677000004</v>
      </c>
      <c r="J19" s="85">
        <v>4.8073872532999999</v>
      </c>
    </row>
    <row r="20" spans="1:12" s="56" customFormat="1" ht="18.899999999999999" customHeight="1" x14ac:dyDescent="0.3">
      <c r="A20" s="73" t="s">
        <v>372</v>
      </c>
      <c r="B20" s="63">
        <v>38975</v>
      </c>
      <c r="C20" s="85">
        <v>4.7288279543999998</v>
      </c>
      <c r="D20" s="85">
        <v>5.1049461902999997</v>
      </c>
      <c r="E20" s="63">
        <v>45006</v>
      </c>
      <c r="F20" s="85">
        <v>4.8435213086999998</v>
      </c>
      <c r="G20" s="85">
        <v>5.2101761460000002</v>
      </c>
      <c r="H20" s="63">
        <v>44739</v>
      </c>
      <c r="I20" s="85">
        <v>4.9649317500999999</v>
      </c>
      <c r="J20" s="85">
        <v>5.1991979009999998</v>
      </c>
    </row>
    <row r="21" spans="1:12" s="56" customFormat="1" ht="18.899999999999999" customHeight="1" x14ac:dyDescent="0.3">
      <c r="A21" s="74" t="s">
        <v>172</v>
      </c>
      <c r="B21" s="75">
        <v>547121</v>
      </c>
      <c r="C21" s="86">
        <v>4.5040173206</v>
      </c>
      <c r="D21" s="86">
        <v>4.5844101621000002</v>
      </c>
      <c r="E21" s="75">
        <v>568928</v>
      </c>
      <c r="F21" s="86">
        <v>4.6020465116000002</v>
      </c>
      <c r="G21" s="86">
        <v>4.6189051146000004</v>
      </c>
      <c r="H21" s="75">
        <v>575988</v>
      </c>
      <c r="I21" s="86">
        <v>4.6554265946999998</v>
      </c>
      <c r="J21" s="86">
        <v>4.6097224850999998</v>
      </c>
    </row>
    <row r="22" spans="1:12" ht="18.899999999999999" customHeight="1" x14ac:dyDescent="0.25">
      <c r="A22" s="76" t="s">
        <v>29</v>
      </c>
      <c r="B22" s="77">
        <v>3428896</v>
      </c>
      <c r="C22" s="87">
        <v>4.0091105094000001</v>
      </c>
      <c r="D22" s="87">
        <v>4.1566727738999996</v>
      </c>
      <c r="E22" s="77">
        <v>3783445</v>
      </c>
      <c r="F22" s="87">
        <v>4.1301324478000003</v>
      </c>
      <c r="G22" s="87">
        <v>4.1978117270000004</v>
      </c>
      <c r="H22" s="77">
        <v>3978313</v>
      </c>
      <c r="I22" s="87">
        <v>4.2263848873000001</v>
      </c>
      <c r="J22" s="87">
        <v>4.2263848873000001</v>
      </c>
      <c r="K22" s="78"/>
      <c r="L22" s="78"/>
    </row>
    <row r="23" spans="1:12" ht="18.899999999999999" customHeight="1" x14ac:dyDescent="0.25">
      <c r="A23" s="66" t="s">
        <v>419</v>
      </c>
    </row>
    <row r="25" spans="1:12" ht="15.6" x14ac:dyDescent="0.3">
      <c r="A25" s="112" t="s">
        <v>458</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468</v>
      </c>
      <c r="B1" s="55"/>
      <c r="C1" s="55"/>
      <c r="D1" s="55"/>
      <c r="E1" s="55"/>
      <c r="F1" s="55"/>
      <c r="G1" s="55"/>
      <c r="H1" s="55"/>
      <c r="I1" s="55"/>
      <c r="J1" s="55"/>
    </row>
    <row r="2" spans="1:16" s="56" customFormat="1" ht="18.899999999999999" customHeight="1" x14ac:dyDescent="0.3">
      <c r="A2" s="1" t="s">
        <v>438</v>
      </c>
      <c r="B2" s="57"/>
      <c r="C2" s="57"/>
      <c r="D2" s="57"/>
      <c r="E2" s="57"/>
      <c r="F2" s="57"/>
      <c r="G2" s="57"/>
      <c r="H2" s="57"/>
      <c r="I2" s="57"/>
      <c r="J2" s="57"/>
    </row>
    <row r="3" spans="1:16" s="60" customFormat="1" ht="54" customHeight="1" x14ac:dyDescent="0.3">
      <c r="A3" s="108" t="s">
        <v>446</v>
      </c>
      <c r="B3" s="58" t="s">
        <v>448</v>
      </c>
      <c r="C3" s="58" t="s">
        <v>449</v>
      </c>
      <c r="D3" s="58" t="s">
        <v>450</v>
      </c>
      <c r="E3" s="58" t="s">
        <v>451</v>
      </c>
      <c r="F3" s="58" t="s">
        <v>455</v>
      </c>
      <c r="G3" s="58" t="s">
        <v>452</v>
      </c>
      <c r="H3" s="58" t="s">
        <v>453</v>
      </c>
      <c r="I3" s="58" t="s">
        <v>456</v>
      </c>
      <c r="J3" s="59" t="s">
        <v>454</v>
      </c>
      <c r="O3" s="61"/>
      <c r="P3" s="61"/>
    </row>
    <row r="4" spans="1:16" s="56" customFormat="1" ht="56.25" customHeight="1" x14ac:dyDescent="0.3">
      <c r="A4" s="79" t="s">
        <v>386</v>
      </c>
      <c r="B4" s="63">
        <v>23829</v>
      </c>
      <c r="C4" s="85">
        <v>4.5259259259000002</v>
      </c>
      <c r="D4" s="85">
        <v>4.4898439488999999</v>
      </c>
      <c r="E4" s="63">
        <v>24147</v>
      </c>
      <c r="F4" s="85">
        <v>4.6134887276000001</v>
      </c>
      <c r="G4" s="85">
        <v>4.3365293960000004</v>
      </c>
      <c r="H4" s="63">
        <v>23651</v>
      </c>
      <c r="I4" s="85">
        <v>4.8071138210999997</v>
      </c>
      <c r="J4" s="85">
        <v>4.4662138460999996</v>
      </c>
    </row>
    <row r="5" spans="1:16" s="56" customFormat="1" ht="56.25" customHeight="1" x14ac:dyDescent="0.3">
      <c r="A5" s="79" t="s">
        <v>376</v>
      </c>
      <c r="B5" s="63">
        <v>5209</v>
      </c>
      <c r="C5" s="85">
        <v>4.6097345133000003</v>
      </c>
      <c r="D5" s="85">
        <v>5.5204525891999996</v>
      </c>
      <c r="E5" s="63">
        <v>4584</v>
      </c>
      <c r="F5" s="85">
        <v>4.5657370518000002</v>
      </c>
      <c r="G5" s="85">
        <v>5.2827422130999997</v>
      </c>
      <c r="H5" s="63">
        <v>4246</v>
      </c>
      <c r="I5" s="85">
        <v>4.7073170731999996</v>
      </c>
      <c r="J5" s="85">
        <v>5.3791375516000004</v>
      </c>
    </row>
    <row r="6" spans="1:16" s="56" customFormat="1" ht="56.25" customHeight="1" x14ac:dyDescent="0.3">
      <c r="A6" s="79" t="s">
        <v>387</v>
      </c>
      <c r="B6" s="63">
        <v>38498</v>
      </c>
      <c r="C6" s="85">
        <v>3.9635539997999998</v>
      </c>
      <c r="D6" s="85">
        <v>4.6578661578</v>
      </c>
      <c r="E6" s="63">
        <v>38872</v>
      </c>
      <c r="F6" s="85">
        <v>4.0533889468000002</v>
      </c>
      <c r="G6" s="85">
        <v>4.5126819665999998</v>
      </c>
      <c r="H6" s="63">
        <v>40344</v>
      </c>
      <c r="I6" s="85">
        <v>4.3966870095999999</v>
      </c>
      <c r="J6" s="85">
        <v>4.8249980354000002</v>
      </c>
    </row>
    <row r="7" spans="1:16" s="56" customFormat="1" ht="56.25" customHeight="1" x14ac:dyDescent="0.3">
      <c r="A7" s="79" t="s">
        <v>385</v>
      </c>
      <c r="B7" s="63">
        <v>31832</v>
      </c>
      <c r="C7" s="85">
        <v>4.0925687837</v>
      </c>
      <c r="D7" s="85">
        <v>4.4599299108999997</v>
      </c>
      <c r="E7" s="63">
        <v>35109</v>
      </c>
      <c r="F7" s="85">
        <v>4.4873466257999999</v>
      </c>
      <c r="G7" s="85">
        <v>4.6961049534999999</v>
      </c>
      <c r="H7" s="63">
        <v>36723</v>
      </c>
      <c r="I7" s="85">
        <v>4.7785296031</v>
      </c>
      <c r="J7" s="85">
        <v>4.8429116852999998</v>
      </c>
    </row>
    <row r="8" spans="1:16" s="56" customFormat="1" ht="56.25" customHeight="1" x14ac:dyDescent="0.3">
      <c r="A8" s="79" t="s">
        <v>390</v>
      </c>
      <c r="B8" s="63">
        <v>2382</v>
      </c>
      <c r="C8" s="85">
        <v>3.4175035868000001</v>
      </c>
      <c r="D8" s="85">
        <v>3.8820516500000002</v>
      </c>
      <c r="E8" s="63">
        <v>2910</v>
      </c>
      <c r="F8" s="85">
        <v>3.6104218362</v>
      </c>
      <c r="G8" s="85">
        <v>4.0742161422000001</v>
      </c>
      <c r="H8" s="63">
        <v>3732</v>
      </c>
      <c r="I8" s="85">
        <v>4.0786885246000004</v>
      </c>
      <c r="J8" s="85">
        <v>4.6248294626000002</v>
      </c>
    </row>
    <row r="9" spans="1:16" s="56" customFormat="1" ht="56.25" customHeight="1" x14ac:dyDescent="0.3">
      <c r="A9" s="79" t="s">
        <v>391</v>
      </c>
      <c r="B9" s="63">
        <v>3530</v>
      </c>
      <c r="C9" s="85">
        <v>4.4910941476000001</v>
      </c>
      <c r="D9" s="85">
        <v>4.6814773724999998</v>
      </c>
      <c r="E9" s="63">
        <v>3501</v>
      </c>
      <c r="F9" s="85">
        <v>4.6680000000000001</v>
      </c>
      <c r="G9" s="85">
        <v>4.8743822778999997</v>
      </c>
      <c r="H9" s="63">
        <v>3547</v>
      </c>
      <c r="I9" s="85">
        <v>4.9747545581999999</v>
      </c>
      <c r="J9" s="85">
        <v>4.9444859111000001</v>
      </c>
    </row>
    <row r="10" spans="1:16" s="56" customFormat="1" ht="56.25" customHeight="1" x14ac:dyDescent="0.3">
      <c r="A10" s="79" t="s">
        <v>392</v>
      </c>
      <c r="B10" s="63">
        <v>3983</v>
      </c>
      <c r="C10" s="85">
        <v>4.0232323232000002</v>
      </c>
      <c r="D10" s="85">
        <v>4.5677074563</v>
      </c>
      <c r="E10" s="63">
        <v>4099</v>
      </c>
      <c r="F10" s="85">
        <v>3.9565637065999999</v>
      </c>
      <c r="G10" s="85">
        <v>4.5123462818000002</v>
      </c>
      <c r="H10" s="63">
        <v>3394</v>
      </c>
      <c r="I10" s="85">
        <v>3.9511059370999999</v>
      </c>
      <c r="J10" s="85">
        <v>4.1539996391000003</v>
      </c>
    </row>
    <row r="11" spans="1:16" s="56" customFormat="1" ht="56.25" customHeight="1" x14ac:dyDescent="0.3">
      <c r="A11" s="79" t="s">
        <v>379</v>
      </c>
      <c r="B11" s="63">
        <v>10231</v>
      </c>
      <c r="C11" s="85">
        <v>4.4735461302999999</v>
      </c>
      <c r="D11" s="85">
        <v>5.2558925983</v>
      </c>
      <c r="E11" s="63">
        <v>12529</v>
      </c>
      <c r="F11" s="85">
        <v>4.6096394407999997</v>
      </c>
      <c r="G11" s="85">
        <v>5.3528505404000004</v>
      </c>
      <c r="H11" s="63">
        <v>12394</v>
      </c>
      <c r="I11" s="85">
        <v>4.6664156627000004</v>
      </c>
      <c r="J11" s="85">
        <v>5.0147952603999997</v>
      </c>
    </row>
    <row r="12" spans="1:16" s="56" customFormat="1" ht="56.25" customHeight="1" x14ac:dyDescent="0.3">
      <c r="A12" s="79" t="s">
        <v>380</v>
      </c>
      <c r="B12" s="63">
        <v>15579</v>
      </c>
      <c r="C12" s="85">
        <v>4.4473308593</v>
      </c>
      <c r="D12" s="85">
        <v>5.5860690634000001</v>
      </c>
      <c r="E12" s="63">
        <v>18001</v>
      </c>
      <c r="F12" s="85">
        <v>4.6180092354999998</v>
      </c>
      <c r="G12" s="85">
        <v>5.6911255540000001</v>
      </c>
      <c r="H12" s="63">
        <v>18105</v>
      </c>
      <c r="I12" s="85">
        <v>4.7222222222000001</v>
      </c>
      <c r="J12" s="85">
        <v>5.5327152812999998</v>
      </c>
    </row>
    <row r="13" spans="1:16" s="56" customFormat="1" ht="56.25" customHeight="1" x14ac:dyDescent="0.3">
      <c r="A13" s="79" t="s">
        <v>388</v>
      </c>
      <c r="B13" s="63">
        <v>8074</v>
      </c>
      <c r="C13" s="85">
        <v>3.9156159068999998</v>
      </c>
      <c r="D13" s="85">
        <v>4.6152139435999997</v>
      </c>
      <c r="E13" s="63">
        <v>9408</v>
      </c>
      <c r="F13" s="85">
        <v>4.3057208237999998</v>
      </c>
      <c r="G13" s="85">
        <v>4.8305999451000003</v>
      </c>
      <c r="H13" s="63">
        <v>9799</v>
      </c>
      <c r="I13" s="85">
        <v>4.5323774283000002</v>
      </c>
      <c r="J13" s="85">
        <v>4.8958987738999999</v>
      </c>
    </row>
    <row r="14" spans="1:16" s="56" customFormat="1" ht="56.25" customHeight="1" x14ac:dyDescent="0.3">
      <c r="A14" s="79" t="s">
        <v>389</v>
      </c>
      <c r="B14" s="63">
        <v>6920</v>
      </c>
      <c r="C14" s="85">
        <v>3.781420765</v>
      </c>
      <c r="D14" s="85">
        <v>4.3792226354999997</v>
      </c>
      <c r="E14" s="63">
        <v>8335</v>
      </c>
      <c r="F14" s="85">
        <v>4.1550348953</v>
      </c>
      <c r="G14" s="85">
        <v>4.6812597492999997</v>
      </c>
      <c r="H14" s="63">
        <v>12915</v>
      </c>
      <c r="I14" s="85">
        <v>4.3839103870000002</v>
      </c>
      <c r="J14" s="85">
        <v>5.3704201229999997</v>
      </c>
    </row>
    <row r="15" spans="1:16" s="56" customFormat="1" ht="56.25" customHeight="1" x14ac:dyDescent="0.3">
      <c r="A15" s="79" t="s">
        <v>381</v>
      </c>
      <c r="B15" s="63">
        <v>4645</v>
      </c>
      <c r="C15" s="85">
        <v>3.4054252199000001</v>
      </c>
      <c r="D15" s="85">
        <v>3.9568303364999999</v>
      </c>
      <c r="E15" s="63">
        <v>5381</v>
      </c>
      <c r="F15" s="85">
        <v>3.611409396</v>
      </c>
      <c r="G15" s="85">
        <v>4.1137473149000003</v>
      </c>
      <c r="H15" s="63">
        <v>8185</v>
      </c>
      <c r="I15" s="85">
        <v>3.9771622935000002</v>
      </c>
      <c r="J15" s="85">
        <v>4.8274583904000004</v>
      </c>
    </row>
    <row r="16" spans="1:16" s="56" customFormat="1" ht="56.25" customHeight="1" x14ac:dyDescent="0.3">
      <c r="A16" s="79" t="s">
        <v>384</v>
      </c>
      <c r="B16" s="63">
        <v>2572</v>
      </c>
      <c r="C16" s="85">
        <v>3.4756756756999998</v>
      </c>
      <c r="D16" s="85">
        <v>4.1082121367999997</v>
      </c>
      <c r="E16" s="63">
        <v>2991</v>
      </c>
      <c r="F16" s="85">
        <v>3.7434292866000001</v>
      </c>
      <c r="G16" s="85">
        <v>4.3578887388999998</v>
      </c>
      <c r="H16" s="63">
        <v>3245</v>
      </c>
      <c r="I16" s="85">
        <v>3.8493475681999998</v>
      </c>
      <c r="J16" s="85">
        <v>4.5075075396999997</v>
      </c>
    </row>
    <row r="17" spans="1:12" s="56" customFormat="1" ht="56.25" customHeight="1" x14ac:dyDescent="0.3">
      <c r="A17" s="79" t="s">
        <v>383</v>
      </c>
      <c r="B17" s="63">
        <v>15519</v>
      </c>
      <c r="C17" s="85">
        <v>4.2564454196000003</v>
      </c>
      <c r="D17" s="85">
        <v>5.0640180126000001</v>
      </c>
      <c r="E17" s="63">
        <v>20137</v>
      </c>
      <c r="F17" s="85">
        <v>4.7192406842999999</v>
      </c>
      <c r="G17" s="85">
        <v>5.3668902295000001</v>
      </c>
      <c r="H17" s="63">
        <v>22396</v>
      </c>
      <c r="I17" s="85">
        <v>4.6706986443999998</v>
      </c>
      <c r="J17" s="85">
        <v>5.4072899481999999</v>
      </c>
    </row>
    <row r="18" spans="1:12" s="56" customFormat="1" ht="56.25" customHeight="1" x14ac:dyDescent="0.3">
      <c r="A18" s="79" t="s">
        <v>382</v>
      </c>
      <c r="B18" s="63">
        <v>5987</v>
      </c>
      <c r="C18" s="85">
        <v>4.0507442490000001</v>
      </c>
      <c r="D18" s="85">
        <v>4.6178687679000001</v>
      </c>
      <c r="E18" s="63">
        <v>7132</v>
      </c>
      <c r="F18" s="85">
        <v>4.2553699284000004</v>
      </c>
      <c r="G18" s="85">
        <v>4.7820134996999997</v>
      </c>
      <c r="H18" s="63">
        <v>8705</v>
      </c>
      <c r="I18" s="85">
        <v>4.3942453306000004</v>
      </c>
      <c r="J18" s="85">
        <v>5.0282745993000004</v>
      </c>
    </row>
    <row r="19" spans="1:12" s="56" customFormat="1" ht="18.600000000000001" customHeight="1" x14ac:dyDescent="0.3">
      <c r="A19" s="74" t="s">
        <v>170</v>
      </c>
      <c r="B19" s="75">
        <v>178790</v>
      </c>
      <c r="C19" s="86">
        <v>4.1320575931999999</v>
      </c>
      <c r="D19" s="86">
        <v>4.6866172026999999</v>
      </c>
      <c r="E19" s="75">
        <v>197136</v>
      </c>
      <c r="F19" s="86">
        <v>4.3534218138999998</v>
      </c>
      <c r="G19" s="86">
        <v>4.7691101036000001</v>
      </c>
      <c r="H19" s="75">
        <v>211381</v>
      </c>
      <c r="I19" s="86">
        <v>4.5512111098999997</v>
      </c>
      <c r="J19" s="86">
        <v>4.9088983132999999</v>
      </c>
    </row>
    <row r="20" spans="1:12" ht="18.899999999999999" customHeight="1" x14ac:dyDescent="0.25">
      <c r="A20" s="76" t="s">
        <v>29</v>
      </c>
      <c r="B20" s="77">
        <v>3428896</v>
      </c>
      <c r="C20" s="87">
        <v>4.0091105094000001</v>
      </c>
      <c r="D20" s="87">
        <v>4.1566727738999996</v>
      </c>
      <c r="E20" s="77">
        <v>3783445</v>
      </c>
      <c r="F20" s="87">
        <v>4.1301324478000003</v>
      </c>
      <c r="G20" s="87">
        <v>4.1978117270000004</v>
      </c>
      <c r="H20" s="77">
        <v>3978313</v>
      </c>
      <c r="I20" s="87">
        <v>4.2263848873000001</v>
      </c>
      <c r="J20" s="87">
        <v>4.2263848873000001</v>
      </c>
      <c r="K20" s="78"/>
      <c r="L20" s="78"/>
    </row>
    <row r="21" spans="1:12" ht="18.899999999999999" customHeight="1" x14ac:dyDescent="0.25">
      <c r="A21" s="66" t="s">
        <v>419</v>
      </c>
    </row>
    <row r="23" spans="1:12" ht="15.6" x14ac:dyDescent="0.3">
      <c r="A23" s="112" t="s">
        <v>458</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1" t="s">
        <v>469</v>
      </c>
      <c r="B1" s="55"/>
      <c r="C1" s="55"/>
      <c r="D1" s="55"/>
      <c r="E1" s="55"/>
    </row>
    <row r="2" spans="1:8" s="56" customFormat="1" ht="18.899999999999999" customHeight="1" x14ac:dyDescent="0.3">
      <c r="A2" s="1" t="s">
        <v>439</v>
      </c>
      <c r="B2" s="57"/>
      <c r="C2" s="57"/>
      <c r="D2" s="57"/>
      <c r="E2" s="80"/>
    </row>
    <row r="3" spans="1:8" ht="62.4" x14ac:dyDescent="0.25">
      <c r="A3" s="70" t="s">
        <v>30</v>
      </c>
      <c r="B3" s="71" t="s">
        <v>440</v>
      </c>
      <c r="C3" s="71" t="s">
        <v>441</v>
      </c>
      <c r="D3" s="72" t="s">
        <v>442</v>
      </c>
      <c r="H3" s="68"/>
    </row>
    <row r="4" spans="1:8" ht="18.899999999999999" customHeight="1" x14ac:dyDescent="0.25">
      <c r="A4" s="73" t="s">
        <v>177</v>
      </c>
      <c r="B4" s="88">
        <v>4.0027881945999999</v>
      </c>
      <c r="C4" s="88">
        <v>3.9565315468</v>
      </c>
      <c r="D4" s="88">
        <v>4.0996895576999997</v>
      </c>
      <c r="F4" s="35"/>
      <c r="G4" s="36"/>
      <c r="H4" s="36"/>
    </row>
    <row r="5" spans="1:8" ht="18.899999999999999" customHeight="1" x14ac:dyDescent="0.25">
      <c r="A5" s="73" t="s">
        <v>33</v>
      </c>
      <c r="B5" s="88">
        <v>4.1812345287000001</v>
      </c>
      <c r="C5" s="88">
        <v>4.0371775029999997</v>
      </c>
      <c r="D5" s="88">
        <v>4.1188057261999997</v>
      </c>
      <c r="F5" s="53"/>
      <c r="G5" s="52"/>
      <c r="H5" s="52"/>
    </row>
    <row r="6" spans="1:8" ht="18.899999999999999" customHeight="1" x14ac:dyDescent="0.25">
      <c r="A6" s="73" t="s">
        <v>32</v>
      </c>
      <c r="B6" s="88">
        <v>4.1278574390999996</v>
      </c>
      <c r="C6" s="88">
        <v>4.2078123169000001</v>
      </c>
      <c r="D6" s="88">
        <v>4.2468513952000002</v>
      </c>
      <c r="F6" s="53"/>
      <c r="G6" s="52"/>
      <c r="H6" s="52"/>
    </row>
    <row r="7" spans="1:8" ht="18.899999999999999" customHeight="1" x14ac:dyDescent="0.25">
      <c r="A7" s="73" t="s">
        <v>31</v>
      </c>
      <c r="B7" s="88">
        <v>4.3089827795</v>
      </c>
      <c r="C7" s="88">
        <v>4.3620539575999997</v>
      </c>
      <c r="D7" s="88">
        <v>4.4535444179999999</v>
      </c>
      <c r="F7" s="53"/>
      <c r="G7" s="52"/>
      <c r="H7" s="52"/>
    </row>
    <row r="8" spans="1:8" ht="18.899999999999999" customHeight="1" x14ac:dyDescent="0.25">
      <c r="A8" s="73" t="s">
        <v>176</v>
      </c>
      <c r="B8" s="88">
        <v>4.6530486114</v>
      </c>
      <c r="C8" s="88">
        <v>4.7197028540000003</v>
      </c>
      <c r="D8" s="88">
        <v>4.4427623758000001</v>
      </c>
      <c r="F8" s="53"/>
      <c r="G8" s="52"/>
      <c r="H8" s="52"/>
    </row>
    <row r="9" spans="1:8" ht="18.899999999999999" customHeight="1" x14ac:dyDescent="0.25">
      <c r="A9" s="73" t="s">
        <v>175</v>
      </c>
      <c r="B9" s="88">
        <v>3.7984866534999999</v>
      </c>
      <c r="C9" s="88">
        <v>3.8516171570000002</v>
      </c>
      <c r="D9" s="88">
        <v>3.9429727835000001</v>
      </c>
      <c r="F9" s="45"/>
      <c r="G9" s="44"/>
    </row>
    <row r="10" spans="1:8" ht="18.899999999999999" customHeight="1" x14ac:dyDescent="0.25">
      <c r="A10" s="73" t="s">
        <v>36</v>
      </c>
      <c r="B10" s="88">
        <v>3.9049937018</v>
      </c>
      <c r="C10" s="88">
        <v>4.0323179223999999</v>
      </c>
      <c r="D10" s="88">
        <v>4.0632063576000004</v>
      </c>
      <c r="F10" s="53"/>
      <c r="G10" s="52"/>
      <c r="H10" s="52"/>
    </row>
    <row r="11" spans="1:8" ht="18.899999999999999" customHeight="1" x14ac:dyDescent="0.25">
      <c r="A11" s="73" t="s">
        <v>35</v>
      </c>
      <c r="B11" s="88">
        <v>4.0498751671999997</v>
      </c>
      <c r="C11" s="88">
        <v>4.1359424259999997</v>
      </c>
      <c r="D11" s="88">
        <v>4.2016483210000004</v>
      </c>
      <c r="F11" s="53"/>
      <c r="G11" s="52"/>
      <c r="H11" s="52"/>
    </row>
    <row r="12" spans="1:8" ht="18.899999999999999" customHeight="1" x14ac:dyDescent="0.25">
      <c r="A12" s="73" t="s">
        <v>34</v>
      </c>
      <c r="B12" s="88">
        <v>4.1730802527000002</v>
      </c>
      <c r="C12" s="88">
        <v>4.2844402793</v>
      </c>
      <c r="D12" s="88">
        <v>4.3430277666999997</v>
      </c>
      <c r="F12" s="53"/>
      <c r="G12" s="52"/>
      <c r="H12" s="52"/>
    </row>
    <row r="13" spans="1:8" ht="18.899999999999999" customHeight="1" x14ac:dyDescent="0.25">
      <c r="A13" s="73" t="s">
        <v>178</v>
      </c>
      <c r="B13" s="88">
        <v>4.6234466963000003</v>
      </c>
      <c r="C13" s="88">
        <v>4.6482721098999997</v>
      </c>
      <c r="D13" s="88">
        <v>4.6066451518999996</v>
      </c>
      <c r="F13" s="53"/>
      <c r="G13" s="52"/>
      <c r="H13" s="52"/>
    </row>
    <row r="14" spans="1:8" ht="18.899999999999999" customHeight="1" x14ac:dyDescent="0.25">
      <c r="A14" s="73" t="s">
        <v>154</v>
      </c>
      <c r="B14" s="88">
        <v>5.5182086471999998</v>
      </c>
      <c r="C14" s="88">
        <v>5.8503359112000002</v>
      </c>
      <c r="D14" s="88">
        <v>5.8553795967999998</v>
      </c>
      <c r="H14" s="68"/>
    </row>
    <row r="15" spans="1:8" ht="18.899999999999999" customHeight="1" x14ac:dyDescent="0.25">
      <c r="A15" s="66" t="s">
        <v>419</v>
      </c>
    </row>
    <row r="16" spans="1:8" x14ac:dyDescent="0.25">
      <c r="B16" s="68"/>
      <c r="H16" s="68"/>
    </row>
    <row r="17" spans="1:8" ht="15.6" x14ac:dyDescent="0.3">
      <c r="A17" s="112" t="s">
        <v>458</v>
      </c>
      <c r="B17" s="68"/>
      <c r="H17" s="68"/>
    </row>
    <row r="18" spans="1:8" x14ac:dyDescent="0.25">
      <c r="B18" s="68"/>
      <c r="H18" s="68"/>
    </row>
    <row r="19" spans="1:8" x14ac:dyDescent="0.25">
      <c r="B19" s="68"/>
      <c r="H19" s="68"/>
    </row>
    <row r="20" spans="1:8" x14ac:dyDescent="0.25">
      <c r="B20" s="68"/>
      <c r="H20" s="68"/>
    </row>
    <row r="21" spans="1:8" x14ac:dyDescent="0.25">
      <c r="B21" s="68"/>
      <c r="H21" s="68"/>
    </row>
    <row r="22" spans="1:8" x14ac:dyDescent="0.25">
      <c r="B22" s="68"/>
      <c r="H22" s="68"/>
    </row>
    <row r="23" spans="1:8" x14ac:dyDescent="0.25">
      <c r="B23" s="68"/>
      <c r="H23" s="68"/>
    </row>
    <row r="24" spans="1:8" x14ac:dyDescent="0.25">
      <c r="B24" s="68"/>
      <c r="H24" s="68"/>
    </row>
    <row r="25" spans="1:8" x14ac:dyDescent="0.25">
      <c r="B25" s="68"/>
      <c r="H25" s="68"/>
    </row>
    <row r="26" spans="1:8" x14ac:dyDescent="0.25">
      <c r="B26" s="68"/>
      <c r="H26" s="68"/>
    </row>
    <row r="27" spans="1:8" x14ac:dyDescent="0.25">
      <c r="B27" s="68"/>
      <c r="H27" s="68"/>
    </row>
    <row r="28" spans="1:8" x14ac:dyDescent="0.25">
      <c r="B28" s="68"/>
      <c r="H28" s="68"/>
    </row>
    <row r="29" spans="1:8" x14ac:dyDescent="0.25">
      <c r="B29" s="68"/>
      <c r="H29" s="68"/>
    </row>
    <row r="30" spans="1:8" x14ac:dyDescent="0.25">
      <c r="B30" s="68"/>
      <c r="H30" s="68"/>
    </row>
    <row r="31" spans="1:8" x14ac:dyDescent="0.25">
      <c r="B31" s="68"/>
      <c r="H31" s="68"/>
    </row>
    <row r="32" spans="1:8" x14ac:dyDescent="0.25">
      <c r="B32" s="68"/>
      <c r="H32" s="68"/>
    </row>
    <row r="33" spans="1:10" x14ac:dyDescent="0.25">
      <c r="B33" s="68"/>
      <c r="H33" s="68"/>
    </row>
    <row r="34" spans="1:10" x14ac:dyDescent="0.25">
      <c r="A34" s="56"/>
      <c r="B34" s="56"/>
      <c r="C34" s="56"/>
      <c r="D34" s="56"/>
      <c r="F34" s="56"/>
      <c r="G34" s="56"/>
      <c r="H34" s="56"/>
      <c r="I34" s="56"/>
      <c r="J34" s="56"/>
    </row>
    <row r="35" spans="1:10" x14ac:dyDescent="0.25">
      <c r="B35" s="68"/>
      <c r="H35" s="68"/>
    </row>
    <row r="36" spans="1:10" x14ac:dyDescent="0.25">
      <c r="B36" s="68"/>
      <c r="H3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FC10F-03F1-42EC-8685-4C732D9496B9}">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1" t="s">
        <v>461</v>
      </c>
      <c r="B1" s="81"/>
      <c r="C1" s="82"/>
      <c r="D1" s="82"/>
    </row>
    <row r="2" spans="1:8" s="56" customFormat="1" ht="18.899999999999999" customHeight="1" x14ac:dyDescent="0.3">
      <c r="A2" s="70" t="s">
        <v>285</v>
      </c>
      <c r="B2" s="72" t="s">
        <v>284</v>
      </c>
      <c r="C2" s="83"/>
      <c r="D2" s="82"/>
      <c r="E2" s="83"/>
    </row>
    <row r="3" spans="1:8" ht="18.899999999999999" customHeight="1" x14ac:dyDescent="0.25">
      <c r="A3" s="73" t="s">
        <v>274</v>
      </c>
      <c r="B3" s="84">
        <v>2.6012889999999999E-39</v>
      </c>
      <c r="H3" s="68"/>
    </row>
    <row r="4" spans="1:8" ht="18.899999999999999" customHeight="1" x14ac:dyDescent="0.25">
      <c r="A4" s="73" t="s">
        <v>275</v>
      </c>
      <c r="B4" s="84">
        <v>1.9330509999999999E-65</v>
      </c>
      <c r="H4" s="68"/>
    </row>
    <row r="5" spans="1:8" ht="18.899999999999999" customHeight="1" x14ac:dyDescent="0.25">
      <c r="A5" s="73" t="s">
        <v>276</v>
      </c>
      <c r="B5" s="84">
        <v>1.322714E-21</v>
      </c>
      <c r="H5" s="68"/>
    </row>
    <row r="6" spans="1:8" ht="18.899999999999999" customHeight="1" x14ac:dyDescent="0.25">
      <c r="A6" s="73" t="s">
        <v>280</v>
      </c>
      <c r="B6" s="84">
        <v>5.4910018999999996E-3</v>
      </c>
      <c r="H6" s="68"/>
    </row>
    <row r="7" spans="1:8" ht="18.899999999999999" customHeight="1" x14ac:dyDescent="0.25">
      <c r="A7" s="73" t="s">
        <v>281</v>
      </c>
      <c r="B7" s="84">
        <v>7.0633929000000003E-8</v>
      </c>
      <c r="H7" s="68"/>
    </row>
    <row r="8" spans="1:8" ht="18.899999999999999" customHeight="1" x14ac:dyDescent="0.25">
      <c r="A8" s="73" t="s">
        <v>277</v>
      </c>
      <c r="B8" s="84">
        <v>3.4782259999999998E-77</v>
      </c>
      <c r="H8" s="68"/>
    </row>
    <row r="9" spans="1:8" ht="18.899999999999999" customHeight="1" x14ac:dyDescent="0.25">
      <c r="A9" s="73" t="s">
        <v>278</v>
      </c>
      <c r="B9" s="84">
        <v>6.6816230000000003E-71</v>
      </c>
      <c r="H9" s="68"/>
    </row>
    <row r="10" spans="1:8" ht="18.899999999999999" customHeight="1" x14ac:dyDescent="0.25">
      <c r="A10" s="73" t="s">
        <v>279</v>
      </c>
      <c r="B10" s="84">
        <v>8.3430820000000002E-54</v>
      </c>
      <c r="H10" s="68"/>
    </row>
    <row r="11" spans="1:8" ht="18.899999999999999" customHeight="1" x14ac:dyDescent="0.25">
      <c r="A11" s="73" t="s">
        <v>282</v>
      </c>
      <c r="B11" s="84">
        <v>0.51213067310000004</v>
      </c>
      <c r="H11" s="68"/>
    </row>
    <row r="12" spans="1:8" ht="18.899999999999999" customHeight="1" x14ac:dyDescent="0.25">
      <c r="A12" s="73" t="s">
        <v>283</v>
      </c>
      <c r="B12" s="84">
        <v>8.8890181299999996E-2</v>
      </c>
      <c r="H12" s="68"/>
    </row>
    <row r="13" spans="1:8" ht="18.899999999999999" customHeight="1" x14ac:dyDescent="0.25">
      <c r="A13" s="66" t="s">
        <v>460</v>
      </c>
      <c r="B13" s="113"/>
    </row>
    <row r="15" spans="1:8" ht="15.6" x14ac:dyDescent="0.3">
      <c r="A15" s="112" t="s">
        <v>459</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3">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Data'!cabg_Feb_5_2013hjp_1</vt:lpstr>
      <vt:lpstr>'Raw Data'!cabg_Feb_5_2013hjp_1_1</vt:lpstr>
      <vt:lpstr>'Raw Data'!cabg_Feb_5_2013hjp_1_1_1</vt:lpstr>
      <vt:lpstr>'Raw Data'!cabg_Feb_5_2013hjp_1_2</vt:lpstr>
      <vt:lpstr>'Raw Data'!cath_Feb_5_2013hjp</vt:lpstr>
      <vt:lpstr>'Raw Data'!cath_Feb_5_2013hjp_1</vt:lpstr>
      <vt:lpstr>'Raw Data'!cath_Feb_5_2013hjp_1_1</vt:lpstr>
      <vt:lpstr>'Raw Data'!cath_Feb_5_2013hjp_2</vt:lpstr>
      <vt:lpstr>'Raw Data'!dementia_Feb_12_2013hjp</vt:lpstr>
      <vt:lpstr>'Raw Data'!dementia_Feb_12_2013hjp_1</vt:lpstr>
      <vt:lpstr>'Raw Data'!dementia_Feb_12_2013hjp_1_1</vt:lpstr>
      <vt:lpstr>'Raw Data'!dementia_Feb_12_2013hjp_2</vt:lpstr>
      <vt:lpstr>'Raw Data'!hip_replace_Feb_5_2013hjp</vt:lpstr>
      <vt:lpstr>'Raw Data'!hip_replace_Feb_5_2013hjp_1</vt:lpstr>
      <vt:lpstr>'Raw Data'!hip_replace_Feb_5_2013hjp_1_1</vt:lpstr>
      <vt:lpstr>'Raw Data'!hip_replace_Feb_5_2013hjp_2</vt:lpstr>
      <vt:lpstr>'Raw Data'!knee_replace_Feb_5_2013hjp</vt:lpstr>
      <vt:lpstr>'Raw Data'!knee_replace_Feb_5_2013hjp_1</vt:lpstr>
      <vt:lpstr>'Raw Data'!knee_replace_Feb_5_2013hjp_1_1</vt:lpstr>
      <vt:lpstr>'Raw Data'!knee_replace_Feb_5_2013hjp_2</vt:lpstr>
      <vt:lpstr>'Raw Data'!pci_Feb_5_2013hjp</vt:lpstr>
      <vt:lpstr>'Raw Data'!pci_Feb_5_2013hjp_1</vt:lpstr>
      <vt:lpstr>'Raw Data'!pci_Feb_5_2013hjp_1_1</vt:lpstr>
      <vt:lpstr>'Raw Data'!pci_Feb_5_2013hjp_2</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RHA-Chapter12-Drug-Dispensed-Rates</dc:title>
  <dc:creator>rodm</dc:creator>
  <cp:lastModifiedBy>Lindsey Dahl</cp:lastModifiedBy>
  <cp:lastPrinted>2024-06-05T19:11:10Z</cp:lastPrinted>
  <dcterms:created xsi:type="dcterms:W3CDTF">2012-06-19T01:21:24Z</dcterms:created>
  <dcterms:modified xsi:type="dcterms:W3CDTF">2025-12-04T21:01:15Z</dcterms:modified>
</cp:coreProperties>
</file>